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home$\awaring\DRGR\QPR\2023 Q2\"/>
    </mc:Choice>
  </mc:AlternateContent>
  <xr:revisionPtr revIDLastSave="0" documentId="8_{F62DA8F5-8997-4265-BD8F-232C7A808A9F}" xr6:coauthVersionLast="47" xr6:coauthVersionMax="47" xr10:uidLastSave="{00000000-0000-0000-0000-000000000000}"/>
  <bookViews>
    <workbookView xWindow="4170" yWindow="2460" windowWidth="21600" windowHeight="11385"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5" i="5" l="1"/>
  <c r="X33" i="5"/>
  <c r="Y33" i="5" s="1"/>
  <c r="X5"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2" i="5" s="1"/>
  <c r="D92" i="5" s="1"/>
  <c r="E92" i="5" s="1"/>
  <c r="F92" i="5" s="1"/>
  <c r="G92" i="5" s="1"/>
  <c r="H92" i="5" s="1"/>
  <c r="I92" i="5" s="1"/>
  <c r="J92" i="5" s="1"/>
  <c r="K92" i="5" s="1"/>
  <c r="L92" i="5" s="1"/>
  <c r="M92" i="5" s="1"/>
  <c r="N92" i="5" s="1"/>
  <c r="O92" i="5" s="1"/>
  <c r="P92" i="5" s="1"/>
  <c r="Q92" i="5" s="1"/>
  <c r="R92" i="5" s="1"/>
  <c r="S92" i="5" s="1"/>
  <c r="T92" i="5" s="1"/>
  <c r="U92" i="5" s="1"/>
  <c r="V92" i="5" s="1"/>
  <c r="W92" i="5" s="1"/>
  <c r="C93" i="5"/>
  <c r="D93" i="5"/>
  <c r="E93" i="5"/>
  <c r="F93" i="5"/>
  <c r="G93" i="5"/>
  <c r="H93" i="5"/>
  <c r="I93" i="5"/>
  <c r="J93" i="5"/>
  <c r="K93" i="5"/>
  <c r="L93" i="5"/>
  <c r="M93" i="5"/>
  <c r="N93" i="5"/>
  <c r="O93" i="5"/>
  <c r="P93" i="5"/>
  <c r="Q93" i="5"/>
  <c r="R93" i="5"/>
  <c r="S93" i="5"/>
  <c r="T93" i="5"/>
  <c r="U93" i="5"/>
  <c r="V93" i="5"/>
  <c r="W93" i="5"/>
  <c r="X93" i="5"/>
  <c r="Y93" i="5"/>
  <c r="Z93" i="5"/>
  <c r="AA93" i="5"/>
  <c r="AB93" i="5"/>
  <c r="AC93" i="5"/>
  <c r="AD93" i="5"/>
  <c r="AE93" i="5"/>
  <c r="AF93" i="5"/>
  <c r="AG93" i="5"/>
  <c r="AH93" i="5"/>
  <c r="C90" i="5" l="1"/>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H91" i="5" s="1"/>
  <c r="G61" i="5"/>
  <c r="G91" i="5" s="1"/>
  <c r="F61" i="5"/>
  <c r="F91" i="5" s="1"/>
  <c r="E61" i="5"/>
  <c r="F32" i="5"/>
  <c r="G32" i="5"/>
  <c r="H32" i="5"/>
  <c r="I32" i="5"/>
  <c r="J32" i="5"/>
  <c r="K32" i="5"/>
  <c r="E32" i="5"/>
  <c r="E62" i="5"/>
  <c r="F62" i="5" s="1"/>
  <c r="G62" i="5" s="1"/>
  <c r="H62" i="5" s="1"/>
  <c r="I62" i="5" s="1"/>
  <c r="J62" i="5" s="1"/>
  <c r="K62" i="5" s="1"/>
  <c r="L62" i="5" s="1"/>
  <c r="M62" i="5" s="1"/>
  <c r="N62" i="5" s="1"/>
  <c r="O62" i="5" s="1"/>
  <c r="J91" i="5" l="1"/>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X62" i="5"/>
  <c r="Y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U5" i="5" s="1"/>
  <c r="V5" i="5" s="1"/>
  <c r="W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M90" i="5" l="1"/>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X38" i="6" s="1"/>
  <c r="Y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alcChain>
</file>

<file path=xl/sharedStrings.xml><?xml version="1.0" encoding="utf-8"?>
<sst xmlns="http://schemas.openxmlformats.org/spreadsheetml/2006/main" count="316" uniqueCount="93">
  <si>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</si>
  <si>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</si>
  <si>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</si>
  <si>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</si>
  <si>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</si>
  <si>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</si>
  <si>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</si>
  <si>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</si>
  <si>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</si>
  <si>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</si>
  <si>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</si>
  <si>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</si>
  <si>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</si>
  <si>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</si>
  <si>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</si>
  <si>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</si>
  <si>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</si>
  <si>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</si>
  <si>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</si>
  <si>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</si>
  <si>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</si>
  <si>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</si>
  <si>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</si>
  <si>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</si>
  <si>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</si>
  <si>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</si>
  <si>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</si>
  <si>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</si>
  <si>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</si>
  <si>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</si>
  <si>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</si>
  <si>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</si>
  <si>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</si>
  <si>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</si>
  <si>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</si>
  <si>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</si>
  <si>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</si>
  <si>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</si>
  <si>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</si>
  <si>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</si>
  <si>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</si>
  <si>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</si>
  <si>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</si>
  <si>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</si>
  <si>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</si>
  <si>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</si>
  <si>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</si>
  <si>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</si>
  <si>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</si>
  <si>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</si>
  <si>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</si>
  <si>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</si>
  <si>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</si>
  <si>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</si>
  <si>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</si>
  <si>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</si>
  <si>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</si>
  <si>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</si>
  <si>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</si>
  <si>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</si>
  <si>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</si>
  <si>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</si>
  <si>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</si>
  <si>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</si>
  <si>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</si>
  <si>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</si>
  <si>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</si>
  <si>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</si>
  <si>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</si>
  <si>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</si>
  <si>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</si>
  <si>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</si>
  <si>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</si>
  <si>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</si>
  <si>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</si>
  <si>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</si>
  <si>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</si>
  <si>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</si>
  <si>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</si>
  <si>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</si>
  <si>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</si>
  <si>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</si>
  <si>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</si>
  <si>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</si>
  <si>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</si>
  <si>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</si>
  <si>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</si>
  <si>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</si>
  <si>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</si>
  <si>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</si>
  <si>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</si>
  <si>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</si>
  <si>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r>
      <rPr>
        <b/>
        <sz val="11"/>
        <color indexed="8"/>
        <rFont val="Calibri"/>
        <family val="2"/>
      </rPr>
      <t>State of North Carolina 
Community Development Block Grant – Disaster Recovery (CDBG-DR) Program 
Projections of Expenditures and Outcomes - as of Quarter Ending June 30, 2023</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</si>
</sst>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2"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6">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5"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6" fillId="0" borderId="0" xfId="0" applyFont="1"/>
    <xf numFmtId="3" fontId="6" fillId="0" borderId="0" xfId="0" applyNumberFormat="1" applyFont="1"/>
    <xf numFmtId="49" fontId="0" fillId="2" borderId="4" xfId="0" applyNumberFormat="1" applyFill="1" applyBorder="1" applyAlignment="1">
      <alignment horizontal="right"/>
    </xf>
    <xf numFmtId="0" fontId="7" fillId="0" borderId="0" xfId="0" applyFont="1"/>
    <xf numFmtId="3" fontId="7" fillId="0" borderId="0" xfId="0" applyNumberFormat="1" applyFont="1"/>
    <xf numFmtId="0" fontId="8" fillId="5" borderId="0" xfId="0" applyFont="1" applyFill="1"/>
    <xf numFmtId="0" fontId="10" fillId="0" borderId="6" xfId="0" applyFont="1" applyBorder="1"/>
    <xf numFmtId="167" fontId="10" fillId="0" borderId="6" xfId="0" applyNumberFormat="1" applyFont="1" applyBorder="1"/>
    <xf numFmtId="44" fontId="10" fillId="0" borderId="6" xfId="2" applyFont="1" applyFill="1" applyBorder="1"/>
    <xf numFmtId="164" fontId="10" fillId="0" borderId="6" xfId="0" applyNumberFormat="1" applyFont="1" applyBorder="1"/>
    <xf numFmtId="0" fontId="10" fillId="0" borderId="0" xfId="0" applyFont="1"/>
    <xf numFmtId="167" fontId="10" fillId="0" borderId="0" xfId="0" applyNumberFormat="1" applyFont="1"/>
    <xf numFmtId="4" fontId="10" fillId="0" borderId="0" xfId="0" applyNumberFormat="1" applyFont="1"/>
    <xf numFmtId="0" fontId="9" fillId="0" borderId="0" xfId="0" applyFont="1"/>
    <xf numFmtId="167" fontId="9" fillId="0" borderId="0" xfId="0" applyNumberFormat="1" applyFont="1"/>
    <xf numFmtId="166" fontId="10" fillId="0" borderId="0" xfId="0" applyNumberFormat="1" applyFont="1"/>
    <xf numFmtId="44" fontId="10" fillId="0" borderId="0" xfId="2" applyFont="1" applyFill="1"/>
    <xf numFmtId="44" fontId="10" fillId="0" borderId="0" xfId="2" applyFont="1"/>
    <xf numFmtId="164" fontId="10" fillId="0" borderId="0" xfId="0" applyNumberFormat="1" applyFont="1" applyAlignment="1">
      <alignment wrapText="1"/>
    </xf>
    <xf numFmtId="164" fontId="9" fillId="0" borderId="0" xfId="0" applyNumberFormat="1" applyFont="1"/>
    <xf numFmtId="44" fontId="9" fillId="0" borderId="0" xfId="2" applyFont="1"/>
    <xf numFmtId="164" fontId="10" fillId="0" borderId="0" xfId="0" applyNumberFormat="1" applyFont="1"/>
    <xf numFmtId="9" fontId="10" fillId="0" borderId="0" xfId="3" applyFont="1"/>
    <xf numFmtId="0" fontId="10" fillId="0" borderId="0" xfId="0" applyFont="1" applyAlignment="1">
      <alignment wrapText="1"/>
    </xf>
    <xf numFmtId="166" fontId="10" fillId="0" borderId="0" xfId="2" applyNumberFormat="1" applyFont="1"/>
    <xf numFmtId="166" fontId="10" fillId="0" borderId="0" xfId="2" applyNumberFormat="1" applyFont="1" applyFill="1"/>
    <xf numFmtId="4" fontId="9" fillId="0" borderId="0" xfId="0" applyNumberFormat="1" applyFont="1"/>
    <xf numFmtId="0" fontId="9" fillId="0" borderId="0" xfId="0" applyFont="1" applyAlignment="1">
      <alignment horizontal="left" indent="1"/>
    </xf>
    <xf numFmtId="165" fontId="10" fillId="0" borderId="0" xfId="1" applyNumberFormat="1" applyFont="1" applyFill="1"/>
    <xf numFmtId="0" fontId="10"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1" fillId="0" borderId="5" xfId="0" applyFont="1" applyBorder="1"/>
    <xf numFmtId="0" fontId="11" fillId="0" borderId="7" xfId="0" applyFont="1" applyBorder="1"/>
    <xf numFmtId="6" fontId="11" fillId="6" borderId="0" xfId="0" applyNumberFormat="1"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Proj'!$B$3:$AH$3</c:f>
              <c:numCache>
                <c:formatCode>"$"#,##0</c:formatCode>
                <c:ptCount val="11"/>
                <c:pt idx="0">
                  <c:v>158292027.78499997</c:v>
                </c:pt>
                <c:pt idx="1">
                  <c:v>166746096.78499997</c:v>
                </c:pt>
                <c:pt idx="2">
                  <c:v>175200167.78499997</c:v>
                </c:pt>
                <c:pt idx="3">
                  <c:v>183654238.78499997</c:v>
                </c:pt>
                <c:pt idx="4">
                  <c:v>192108309.78499997</c:v>
                </c:pt>
                <c:pt idx="5">
                  <c:v>200562380.78499997</c:v>
                </c:pt>
                <c:pt idx="6">
                  <c:v>208016451.78499997</c:v>
                </c:pt>
                <c:pt idx="7">
                  <c:v>213470522.78499997</c:v>
                </c:pt>
                <c:pt idx="8">
                  <c:v>215470522.78499997</c:v>
                </c:pt>
                <c:pt idx="9">
                  <c:v>216265440.78499997</c:v>
                </c:pt>
                <c:pt idx="10">
                  <c:v>217022549.78499997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Proj'!$B$5:$AH$5</c:f>
              <c:numCache>
                <c:formatCode>"$"#,##0</c:formatCode>
                <c:ptCount val="11"/>
                <c:pt idx="0">
                  <c:v>173359061.88999999</c:v>
                </c:pt>
                <c:pt idx="1">
                  <c:v>194989205.54999998</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Proj'!$B$31:$AH$31</c:f>
              <c:numCache>
                <c:formatCode>"$"#,##0</c:formatCode>
                <c:ptCount val="11"/>
                <c:pt idx="0">
                  <c:v>4500000</c:v>
                </c:pt>
                <c:pt idx="1">
                  <c:v>4500000</c:v>
                </c:pt>
                <c:pt idx="2">
                  <c:v>4500000</c:v>
                </c:pt>
                <c:pt idx="3">
                  <c:v>4500000</c:v>
                </c:pt>
                <c:pt idx="4">
                  <c:v>4500000</c:v>
                </c:pt>
                <c:pt idx="5">
                  <c:v>4500000</c:v>
                </c:pt>
                <c:pt idx="6">
                  <c:v>4500000</c:v>
                </c:pt>
                <c:pt idx="7">
                  <c:v>4500000</c:v>
                </c:pt>
                <c:pt idx="8">
                  <c:v>4500000</c:v>
                </c:pt>
                <c:pt idx="9">
                  <c:v>4500000</c:v>
                </c:pt>
                <c:pt idx="10">
                  <c:v>4500000</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Proj'!$B$33:$AH$33</c:f>
              <c:numCache>
                <c:formatCode>"$"#,##0</c:formatCode>
                <c:ptCount val="11"/>
                <c:pt idx="0">
                  <c:v>5055168.8400000008</c:v>
                </c:pt>
                <c:pt idx="1">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Proj'!$B$60:$AH$60</c:f>
              <c:numCache>
                <c:formatCode>"$"#,##0</c:formatCode>
                <c:ptCount val="11"/>
                <c:pt idx="0">
                  <c:v>14659672.199999999</c:v>
                </c:pt>
                <c:pt idx="1">
                  <c:v>14739672.199999999</c:v>
                </c:pt>
                <c:pt idx="2">
                  <c:v>14819672.199999999</c:v>
                </c:pt>
                <c:pt idx="3">
                  <c:v>14899672.199999999</c:v>
                </c:pt>
                <c:pt idx="4">
                  <c:v>15006450.199999999</c:v>
                </c:pt>
                <c:pt idx="5">
                  <c:v>15006450.199999999</c:v>
                </c:pt>
                <c:pt idx="6">
                  <c:v>15006450.199999999</c:v>
                </c:pt>
                <c:pt idx="7">
                  <c:v>15006450.199999999</c:v>
                </c:pt>
                <c:pt idx="8">
                  <c:v>15006450.199999999</c:v>
                </c:pt>
                <c:pt idx="9">
                  <c:v>15006450.199999999</c:v>
                </c:pt>
                <c:pt idx="10">
                  <c:v>15006450.199999999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Proj'!$B$62:$AH$62</c:f>
              <c:numCache>
                <c:formatCode>"$"#,##0</c:formatCode>
                <c:ptCount val="11"/>
                <c:pt idx="0">
                  <c:v>15228218.870000001</c:v>
                </c:pt>
                <c:pt idx="1">
                  <c:v>15228218.870000001</c:v>
                </c:pt>
                <c:pt idx="2">
                  <c:v>15228218.870000001</c:v>
                </c:pt>
                <c:pt idx="3">
                  <c:v>15228218.870000001</c:v>
                </c:pt>
                <c:pt idx="4">
                  <c:v>15228218.870000001</c:v>
                </c:pt>
                <c:pt idx="5">
                  <c:v>15228218.870000001</c:v>
                </c:pt>
                <c:pt idx="6">
                  <c:v>15228218.870000001</c:v>
                </c:pt>
                <c:pt idx="7">
                  <c:v>15228218.870000001</c:v>
                </c:pt>
                <c:pt idx="8">
                  <c:v>15228218.870000001</c:v>
                </c:pt>
                <c:pt idx="9">
                  <c:v>15228218.870000001</c:v>
                </c:pt>
                <c:pt idx="10">
                  <c:v>15228218.870000001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Proj'!$B$90:$AH$90</c:f>
              <c:numCache>
                <c:formatCode>"$"#,##0</c:formatCode>
                <c:ptCount val="11"/>
                <c:pt idx="0">
                  <c:v>177451699.98499998</c:v>
                </c:pt>
                <c:pt idx="1">
                  <c:v>185985768.98499998</c:v>
                </c:pt>
                <c:pt idx="2">
                  <c:v>194519839.98499998</c:v>
                </c:pt>
                <c:pt idx="3">
                  <c:v>203053910.98499998</c:v>
                </c:pt>
                <c:pt idx="4">
                  <c:v>211614759.98499998</c:v>
                </c:pt>
                <c:pt idx="5">
                  <c:v>220068830.98499998</c:v>
                </c:pt>
                <c:pt idx="6">
                  <c:v>227522901.98499998</c:v>
                </c:pt>
                <c:pt idx="7">
                  <c:v>232976972.98499998</c:v>
                </c:pt>
                <c:pt idx="8">
                  <c:v>234976972.98499998</c:v>
                </c:pt>
                <c:pt idx="9">
                  <c:v>235771890.98499998</c:v>
                </c:pt>
                <c:pt idx="10">
                  <c:v>236528999.98499998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Proj'!$B$92:$AH$92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Proj'!$B$4:$AH$4</c:f>
              <c:numCache>
                <c:formatCode>General</c:formatCode>
                <c:ptCount val="11"/>
                <c:pt idx="0">
                  <c:v>60</c:v>
                </c:pt>
                <c:pt idx="1">
                  <c:v>90</c:v>
                </c:pt>
                <c:pt idx="2">
                  <c:v>120</c:v>
                </c:pt>
                <c:pt idx="3">
                  <c:v>140</c:v>
                </c:pt>
                <c:pt idx="4">
                  <c:v>140</c:v>
                </c:pt>
                <c:pt idx="5">
                  <c:v>140</c:v>
                </c:pt>
                <c:pt idx="6">
                  <c:v>140</c:v>
                </c:pt>
                <c:pt idx="7">
                  <c:v>140</c:v>
                </c:pt>
                <c:pt idx="8">
                  <c:v>140</c:v>
                </c:pt>
                <c:pt idx="9">
                  <c:v>140</c:v>
                </c:pt>
                <c:pt idx="10">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Proj'!$B$6:$AH$6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Proj'!$B$36:$AH$36</c:f>
              <c:numCache>
                <c:formatCode>#,##0</c:formatCode>
                <c:ptCount val="11"/>
                <c:pt idx="0">
                  <c:v>1820</c:v>
                </c:pt>
                <c:pt idx="1">
                  <c:v>1870</c:v>
                </c:pt>
                <c:pt idx="2">
                  <c:v>1920</c:v>
                </c:pt>
                <c:pt idx="3">
                  <c:v>1970</c:v>
                </c:pt>
                <c:pt idx="4">
                  <c:v>2010</c:v>
                </c:pt>
                <c:pt idx="5">
                  <c:v>2030</c:v>
                </c:pt>
                <c:pt idx="6">
                  <c:v>2050</c:v>
                </c:pt>
                <c:pt idx="7">
                  <c:v>2050</c:v>
                </c:pt>
                <c:pt idx="8">
                  <c:v>2050</c:v>
                </c:pt>
                <c:pt idx="9">
                  <c:v>2050</c:v>
                </c:pt>
                <c:pt idx="10">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Proj'!$B$38:$AH$38</c:f>
              <c:numCache>
                <c:formatCode>#,##0</c:formatCode>
                <c:ptCount val="11"/>
                <c:pt idx="0">
                  <c:v>332</c:v>
                </c:pt>
                <c:pt idx="1">
                  <c:v>398</c:v>
                </c:pt>
                <c:pt idx="2">
                  <c:v>398</c:v>
                </c:pt>
                <c:pt idx="3">
                  <c:v>398</c:v>
                </c:pt>
                <c:pt idx="4">
                  <c:v>398</c:v>
                </c:pt>
                <c:pt idx="5">
                  <c:v>398</c:v>
                </c:pt>
                <c:pt idx="6">
                  <c:v>398</c:v>
                </c:pt>
                <c:pt idx="7">
                  <c:v>398</c:v>
                </c:pt>
                <c:pt idx="8">
                  <c:v>398</c:v>
                </c:pt>
                <c:pt idx="9">
                  <c:v>398</c:v>
                </c:pt>
                <c:pt idx="10">
                  <c:v>398</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Proj'!$B$69:$AH$69</c:f>
              <c:numCache>
                <c:formatCode>#,##0</c:formatCode>
                <c:ptCount val="11"/>
                <c:pt idx="0">
                  <c:v>464</c:v>
                </c:pt>
                <c:pt idx="1">
                  <c:v>464</c:v>
                </c:pt>
                <c:pt idx="2">
                  <c:v>464</c:v>
                </c:pt>
                <c:pt idx="3">
                  <c:v>464</c:v>
                </c:pt>
                <c:pt idx="4">
                  <c:v>464</c:v>
                </c:pt>
                <c:pt idx="5">
                  <c:v>464</c:v>
                </c:pt>
                <c:pt idx="6">
                  <c:v>464</c:v>
                </c:pt>
                <c:pt idx="7">
                  <c:v>464</c:v>
                </c:pt>
                <c:pt idx="8">
                  <c:v>464</c:v>
                </c:pt>
                <c:pt idx="9">
                  <c:v>464</c:v>
                </c:pt>
                <c:pt idx="10">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Proj'!$B$71:$AH$71</c:f>
              <c:numCache>
                <c:formatCode>#,##0</c:formatCode>
                <c:ptCount val="11"/>
                <c:pt idx="0">
                  <c:v>3</c:v>
                </c:pt>
                <c:pt idx="1">
                  <c:v>3</c:v>
                </c:pt>
                <c:pt idx="2">
                  <c:v>3</c:v>
                </c:pt>
                <c:pt idx="3">
                  <c:v>3</c:v>
                </c:pt>
                <c:pt idx="4">
                  <c:v>3</c:v>
                </c:pt>
                <c:pt idx="5">
                  <c:v>3</c:v>
                </c:pt>
                <c:pt idx="6">
                  <c:v>3</c:v>
                </c:pt>
                <c:pt idx="7">
                  <c:v>3</c:v>
                </c:pt>
                <c:pt idx="8">
                  <c:v>3</c:v>
                </c:pt>
                <c:pt idx="9">
                  <c:v>3</c:v>
                </c:pt>
                <c:pt idx="10">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149015</xdr:colOff>
      <xdr:row>8</xdr:row>
      <xdr:rowOff>3386</xdr:rowOff>
    </xdr:from>
    <xdr:to>
      <xdr:col>8</xdr:col>
      <xdr:colOff>93133</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135679</xdr:colOff>
      <xdr:row>35</xdr:row>
      <xdr:rowOff>55034</xdr:rowOff>
    </xdr:from>
    <xdr:to>
      <xdr:col>9</xdr:col>
      <xdr:colOff>304800</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171450</xdr:colOff>
      <xdr:row>65</xdr:row>
      <xdr:rowOff>22649</xdr:rowOff>
    </xdr:from>
    <xdr:to>
      <xdr:col>8</xdr:col>
      <xdr:colOff>592666</xdr:colOff>
      <xdr:row>84</xdr:row>
      <xdr:rowOff>60748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97</xdr:row>
      <xdr:rowOff>20955</xdr:rowOff>
    </xdr:from>
    <xdr:to>
      <xdr:col>9</xdr:col>
      <xdr:colOff>812801</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10</xdr:row>
      <xdr:rowOff>0</xdr:rowOff>
    </xdr:from>
    <xdr:to>
      <xdr:col>22</xdr:col>
      <xdr:colOff>733425</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23</xdr:col>
      <xdr:colOff>295275</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295275</xdr:colOff>
      <xdr:row>79</xdr:row>
      <xdr:rowOff>0</xdr:rowOff>
    </xdr:from>
    <xdr:to>
      <xdr:col>23</xdr:col>
      <xdr:colOff>209550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B2" sqref="B2:O2"/>
    </sheetView>
  </sheetViews>
  <sheetFormatPr defaultRowHeight="15" x14ac:dyDescent="0.25"/>
  <sheetData>
    <row r="1" spans="2:15" ht="15.75" thickBot="1" x14ac:dyDescent="0.3"/>
    <row r="2" spans="2:15" ht="301.89999999999998" customHeight="1" thickBot="1" x14ac:dyDescent="0.3">
      <c r="B2" s="73" t="s">
        <v>92</v>
      </c>
      <c r="C2" s="74"/>
      <c r="D2" s="74"/>
      <c r="E2" s="74"/>
      <c r="F2" s="74"/>
      <c r="G2" s="74"/>
      <c r="H2" s="74"/>
      <c r="I2" s="74"/>
      <c r="J2" s="74"/>
      <c r="K2" s="74"/>
      <c r="L2" s="74"/>
      <c r="M2" s="74"/>
      <c r="N2" s="74"/>
      <c r="O2" s="75"/>
    </row>
    <row r="3" spans="2:15" x14ac:dyDescent="0.25">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view="pageBreakPreview" zoomScale="90" zoomScaleNormal="70" zoomScaleSheetLayoutView="90" workbookViewId="0">
      <selection activeCell="B1" sqref="B1:W1048576"/>
    </sheetView>
  </sheetViews>
  <sheetFormatPr defaultRowHeight="15" x14ac:dyDescent="0.25"/>
  <cols>
    <col min="1" max="1" width="33.28515625" bestFit="1" customWidth="1"/>
    <col min="2" max="4" width="8.7109375" hidden="1" customWidth="1"/>
    <col min="5" max="5" width="9.28515625" hidden="1" customWidth="1"/>
    <col min="6" max="8" width="11" hidden="1" customWidth="1"/>
    <col min="9" max="14" width="12.140625" hidden="1" customWidth="1"/>
    <col min="15" max="23" width="13.28515625" hidden="1" customWidth="1"/>
    <col min="24" max="34" width="13.28515625" bestFit="1" customWidth="1"/>
    <col min="35" max="57" width="16.42578125" bestFit="1" customWidth="1"/>
  </cols>
  <sheetData>
    <row r="1" spans="1:35" s="34" customFormat="1" x14ac:dyDescent="0.25">
      <c r="J1" s="34" t="s">
        <v>0</v>
      </c>
      <c r="K1" s="34" t="s">
        <v>1</v>
      </c>
      <c r="L1" s="34" t="s">
        <v>2</v>
      </c>
      <c r="M1" s="34" t="s">
        <v>3</v>
      </c>
      <c r="N1" s="34" t="s">
        <v>4</v>
      </c>
      <c r="O1" s="34" t="s">
        <v>5</v>
      </c>
      <c r="P1" s="34" t="s">
        <v>6</v>
      </c>
      <c r="Q1" s="34" t="s">
        <v>7</v>
      </c>
      <c r="R1" s="34" t="s">
        <v>8</v>
      </c>
      <c r="S1" s="70" t="s">
        <v>9</v>
      </c>
      <c r="T1" s="71"/>
      <c r="U1" s="71"/>
      <c r="V1" s="71"/>
    </row>
    <row r="2" spans="1:35" x14ac:dyDescent="0.25">
      <c r="A2" s="3" t="s">
        <v>10</v>
      </c>
      <c r="B2" s="10" t="s">
        <v>11</v>
      </c>
      <c r="C2" s="10" t="s">
        <v>12</v>
      </c>
      <c r="D2" s="10" t="s">
        <v>13</v>
      </c>
      <c r="E2" s="10" t="s">
        <v>14</v>
      </c>
      <c r="F2" s="10" t="s">
        <v>15</v>
      </c>
      <c r="G2" s="10" t="s">
        <v>16</v>
      </c>
      <c r="H2" s="10" t="s">
        <v>17</v>
      </c>
      <c r="I2" s="10" t="s">
        <v>18</v>
      </c>
      <c r="J2" s="10" t="s">
        <v>19</v>
      </c>
      <c r="K2" s="10" t="s">
        <v>20</v>
      </c>
      <c r="L2" s="10" t="s">
        <v>21</v>
      </c>
      <c r="M2" s="10" t="s">
        <v>22</v>
      </c>
      <c r="N2" s="10" t="s">
        <v>23</v>
      </c>
      <c r="O2" s="10" t="s">
        <v>24</v>
      </c>
      <c r="P2" s="10" t="s">
        <v>25</v>
      </c>
      <c r="Q2" s="10" t="s">
        <v>26</v>
      </c>
      <c r="R2" s="10" t="s">
        <v>27</v>
      </c>
      <c r="S2" s="10" t="s">
        <v>28</v>
      </c>
      <c r="T2" s="10" t="s">
        <v>29</v>
      </c>
      <c r="U2" s="10" t="s">
        <v>30</v>
      </c>
      <c r="V2" s="10" t="s">
        <v>31</v>
      </c>
      <c r="W2" s="10" t="s">
        <v>32</v>
      </c>
      <c r="X2" s="10" t="s">
        <v>33</v>
      </c>
      <c r="Y2" s="10" t="s">
        <v>34</v>
      </c>
      <c r="Z2" s="10" t="s">
        <v>35</v>
      </c>
      <c r="AA2" s="10" t="s">
        <v>36</v>
      </c>
      <c r="AB2" s="10" t="s">
        <v>37</v>
      </c>
      <c r="AC2" s="10" t="s">
        <v>38</v>
      </c>
      <c r="AD2" s="10" t="s">
        <v>39</v>
      </c>
      <c r="AE2" s="10" t="s">
        <v>40</v>
      </c>
      <c r="AF2" s="10" t="s">
        <v>41</v>
      </c>
      <c r="AG2" s="10" t="s">
        <v>42</v>
      </c>
      <c r="AH2" s="10" t="s">
        <v>43</v>
      </c>
    </row>
    <row r="3" spans="1:35" x14ac:dyDescent="0.25">
      <c r="A3" t="s">
        <v>44</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213470522.78499997</v>
      </c>
      <c r="AF3" s="2">
        <f t="shared" ref="AF3" si="6">AE3+AF4</f>
        <v>215470522.78499997</v>
      </c>
      <c r="AG3" s="2">
        <f t="shared" ref="AG3" si="7">AF3+AG4</f>
        <v>216265440.78499997</v>
      </c>
      <c r="AH3" s="2">
        <f t="shared" ref="AH3" si="8">AG3+AH4</f>
        <v>217022549.78499997</v>
      </c>
      <c r="AI3" s="29"/>
    </row>
    <row r="4" spans="1:35" x14ac:dyDescent="0.25">
      <c r="A4" t="s">
        <v>45</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5454071</v>
      </c>
      <c r="AF4" s="11">
        <v>2000000</v>
      </c>
      <c r="AG4" s="11">
        <v>794918</v>
      </c>
      <c r="AH4" s="11">
        <v>757109</v>
      </c>
    </row>
    <row r="5" spans="1:35" x14ac:dyDescent="0.25">
      <c r="A5" t="s">
        <v>46</v>
      </c>
      <c r="B5" s="2">
        <f>SUM($B6:B6)</f>
        <v>0</v>
      </c>
      <c r="C5" s="17">
        <f>B5+C6</f>
        <v>0</v>
      </c>
      <c r="D5" s="17">
        <f t="shared" ref="D5:Y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 t="shared" si="9"/>
        <v>133973326.99999999</v>
      </c>
      <c r="V5" s="17">
        <f t="shared" si="9"/>
        <v>152701075.5</v>
      </c>
      <c r="W5" s="17">
        <f t="shared" si="9"/>
        <v>170670655.56999999</v>
      </c>
      <c r="X5" s="17">
        <f t="shared" si="9"/>
        <v>173359061.88999999</v>
      </c>
      <c r="Y5" s="17">
        <f t="shared" si="9"/>
        <v>194989205.54999998</v>
      </c>
      <c r="Z5" s="17"/>
      <c r="AA5" s="17"/>
      <c r="AB5" s="17"/>
      <c r="AC5" s="17"/>
      <c r="AD5" s="17"/>
      <c r="AE5" s="17"/>
      <c r="AF5" s="17"/>
      <c r="AG5" s="17"/>
      <c r="AH5" s="17"/>
    </row>
    <row r="6" spans="1:35" ht="30" x14ac:dyDescent="0.25">
      <c r="A6" s="15" t="s">
        <v>47</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17">
        <v>2688406.32</v>
      </c>
      <c r="Y6" s="17">
        <v>21630143.66</v>
      </c>
      <c r="Z6" s="14"/>
      <c r="AA6" s="17"/>
      <c r="AB6" s="17"/>
      <c r="AC6" s="17"/>
      <c r="AD6" s="14"/>
      <c r="AE6" s="17"/>
      <c r="AF6" s="17"/>
      <c r="AG6" s="17"/>
      <c r="AH6" s="14"/>
    </row>
    <row r="7" spans="1:35" x14ac:dyDescent="0.25">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25">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25">
      <c r="A9" s="47" t="s">
        <v>48</v>
      </c>
      <c r="I9" s="60" t="s">
        <v>49</v>
      </c>
      <c r="J9" s="53">
        <v>1993806.53</v>
      </c>
      <c r="K9" s="53">
        <v>3273650.81</v>
      </c>
      <c r="L9" s="53">
        <v>3273650.81</v>
      </c>
      <c r="M9" s="53">
        <v>0</v>
      </c>
      <c r="N9" s="53"/>
      <c r="O9" s="53"/>
      <c r="P9" s="53"/>
      <c r="Q9" s="53"/>
      <c r="R9" s="53"/>
      <c r="S9" s="47"/>
      <c r="AH9" s="68"/>
    </row>
    <row r="10" spans="1:35" x14ac:dyDescent="0.25">
      <c r="I10" s="47" t="s">
        <v>50</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25">
      <c r="I11" s="50" t="s">
        <v>51</v>
      </c>
      <c r="J11" s="57">
        <f>SUM(J9:J10)</f>
        <v>1993806.53</v>
      </c>
      <c r="K11" s="57">
        <f t="shared" ref="K11:R11" si="10">SUM(K9:K10)</f>
        <v>8339509.5299999993</v>
      </c>
      <c r="L11" s="57">
        <f t="shared" si="10"/>
        <v>17292772.879999999</v>
      </c>
      <c r="M11" s="57">
        <f t="shared" si="10"/>
        <v>11111338.52</v>
      </c>
      <c r="N11" s="57">
        <f t="shared" si="10"/>
        <v>13316653.92</v>
      </c>
      <c r="O11" s="57">
        <f t="shared" si="10"/>
        <v>17013941.109999999</v>
      </c>
      <c r="P11" s="57">
        <f t="shared" si="10"/>
        <v>12895595.619999999</v>
      </c>
      <c r="Q11" s="57">
        <f t="shared" si="10"/>
        <v>13022351.890000001</v>
      </c>
      <c r="R11" s="57">
        <f t="shared" si="10"/>
        <v>9436208.2599999998</v>
      </c>
      <c r="S11" s="50"/>
      <c r="AH11" s="69"/>
    </row>
    <row r="12" spans="1:35" x14ac:dyDescent="0.25">
      <c r="I12" s="47"/>
      <c r="J12" s="54"/>
      <c r="K12" s="54"/>
      <c r="L12" s="54"/>
      <c r="M12" s="54"/>
      <c r="N12" s="54"/>
      <c r="O12" s="54"/>
      <c r="P12" s="54"/>
      <c r="Q12" s="54"/>
      <c r="R12" s="54"/>
      <c r="S12" s="47"/>
      <c r="X12" s="2"/>
      <c r="Y12" s="2"/>
      <c r="AH12" s="32"/>
    </row>
    <row r="13" spans="1:35" x14ac:dyDescent="0.25">
      <c r="G13" s="2"/>
      <c r="I13" s="61"/>
      <c r="J13" s="47"/>
      <c r="K13" s="47"/>
      <c r="L13" s="58"/>
      <c r="M13" s="47"/>
      <c r="N13" s="47"/>
      <c r="O13" s="47"/>
      <c r="P13" s="47"/>
      <c r="Q13" s="47"/>
      <c r="R13" s="47"/>
      <c r="S13" s="47"/>
      <c r="W13" s="2"/>
      <c r="AH13" s="2"/>
    </row>
    <row r="14" spans="1:35" x14ac:dyDescent="0.25">
      <c r="H14" s="2"/>
      <c r="I14" s="62"/>
      <c r="J14" s="58"/>
      <c r="K14" s="58"/>
      <c r="L14" s="48"/>
      <c r="M14" s="47"/>
      <c r="N14" s="47"/>
      <c r="O14" s="47"/>
      <c r="P14" s="47"/>
      <c r="Q14" s="47"/>
      <c r="R14" s="47"/>
      <c r="S14" s="47"/>
      <c r="W14" s="2"/>
    </row>
    <row r="15" spans="1:35" x14ac:dyDescent="0.25">
      <c r="H15" s="2"/>
      <c r="I15" s="61"/>
      <c r="J15" s="58"/>
      <c r="K15" s="58"/>
      <c r="L15" s="47"/>
      <c r="M15" s="47"/>
      <c r="N15" s="47"/>
      <c r="O15" s="47"/>
      <c r="P15" s="47"/>
      <c r="Q15" s="47"/>
      <c r="R15" s="47"/>
      <c r="S15" s="47"/>
      <c r="W15" s="25"/>
      <c r="AH15" s="30"/>
    </row>
    <row r="16" spans="1:35" x14ac:dyDescent="0.25">
      <c r="G16" s="25"/>
      <c r="I16" s="32"/>
    </row>
    <row r="17" spans="1:35" x14ac:dyDescent="0.25">
      <c r="H17" s="25"/>
      <c r="I17" s="32"/>
      <c r="AH17" s="30"/>
    </row>
    <row r="18" spans="1:35" x14ac:dyDescent="0.25">
      <c r="H18" s="25"/>
      <c r="I18" s="32"/>
      <c r="K18" s="33"/>
    </row>
    <row r="19" spans="1:35" x14ac:dyDescent="0.25">
      <c r="H19" s="25"/>
      <c r="I19" s="32"/>
      <c r="AH19" s="25"/>
    </row>
    <row r="20" spans="1:35" x14ac:dyDescent="0.25">
      <c r="H20" s="25"/>
      <c r="I20" s="30"/>
    </row>
    <row r="29" spans="1:35" x14ac:dyDescent="0.25">
      <c r="E29" s="26"/>
      <c r="F29" s="26"/>
      <c r="G29" s="26"/>
      <c r="H29" s="26"/>
      <c r="I29" s="26"/>
      <c r="J29" s="26"/>
      <c r="K29" s="26"/>
      <c r="L29" s="26"/>
      <c r="M29" s="26"/>
      <c r="N29" s="26"/>
      <c r="O29" s="26"/>
      <c r="P29" s="26"/>
      <c r="Q29" s="26"/>
      <c r="R29" s="26"/>
      <c r="S29" s="26"/>
      <c r="T29" s="26"/>
      <c r="U29" s="26"/>
      <c r="V29" s="26"/>
      <c r="W29" s="26"/>
      <c r="X29" s="26"/>
      <c r="Y29" s="26"/>
      <c r="Z29" s="26"/>
    </row>
    <row r="30" spans="1:35" x14ac:dyDescent="0.25">
      <c r="A30" s="3" t="s">
        <v>52</v>
      </c>
      <c r="B30" s="10" t="s">
        <v>11</v>
      </c>
      <c r="C30" s="10" t="s">
        <v>12</v>
      </c>
      <c r="D30" s="10" t="s">
        <v>13</v>
      </c>
      <c r="E30" s="10" t="s">
        <v>14</v>
      </c>
      <c r="F30" s="10" t="s">
        <v>15</v>
      </c>
      <c r="G30" s="10" t="s">
        <v>16</v>
      </c>
      <c r="H30" s="10" t="s">
        <v>17</v>
      </c>
      <c r="I30" s="10" t="s">
        <v>18</v>
      </c>
      <c r="J30" s="10" t="s">
        <v>19</v>
      </c>
      <c r="K30" s="10" t="s">
        <v>20</v>
      </c>
      <c r="L30" s="10" t="s">
        <v>21</v>
      </c>
      <c r="M30" s="10" t="s">
        <v>22</v>
      </c>
      <c r="N30" s="10" t="s">
        <v>23</v>
      </c>
      <c r="O30" s="10" t="s">
        <v>24</v>
      </c>
      <c r="P30" s="10" t="s">
        <v>25</v>
      </c>
      <c r="Q30" s="10" t="s">
        <v>26</v>
      </c>
      <c r="R30" s="10" t="s">
        <v>27</v>
      </c>
      <c r="S30" s="10" t="s">
        <v>28</v>
      </c>
      <c r="T30" s="10" t="s">
        <v>29</v>
      </c>
      <c r="U30" s="10" t="s">
        <v>30</v>
      </c>
      <c r="V30" s="10" t="s">
        <v>31</v>
      </c>
      <c r="W30" s="10" t="s">
        <v>32</v>
      </c>
      <c r="X30" s="10" t="s">
        <v>33</v>
      </c>
      <c r="Y30" s="10" t="s">
        <v>34</v>
      </c>
      <c r="Z30" s="10" t="s">
        <v>35</v>
      </c>
      <c r="AA30" s="10" t="s">
        <v>36</v>
      </c>
      <c r="AB30" s="10" t="s">
        <v>37</v>
      </c>
      <c r="AC30" s="10" t="s">
        <v>38</v>
      </c>
      <c r="AD30" s="10" t="s">
        <v>39</v>
      </c>
      <c r="AE30" s="10" t="s">
        <v>40</v>
      </c>
      <c r="AF30" s="10" t="s">
        <v>41</v>
      </c>
      <c r="AG30" s="10" t="s">
        <v>42</v>
      </c>
      <c r="AH30" s="10" t="s">
        <v>43</v>
      </c>
    </row>
    <row r="31" spans="1:35" x14ac:dyDescent="0.25">
      <c r="A31" t="s">
        <v>44</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3859985</v>
      </c>
      <c r="M31" s="2">
        <f>SUM($B$32:M32)</f>
        <v>4109985</v>
      </c>
      <c r="N31" s="2">
        <f>SUM($B$32:N32)</f>
        <v>4359985</v>
      </c>
      <c r="O31" s="2">
        <f>SUM($B$32:O32)</f>
        <v>4500000</v>
      </c>
      <c r="P31" s="2">
        <f>SUM($B$32:P32)</f>
        <v>4500000</v>
      </c>
      <c r="Q31" s="2">
        <f>SUM($B$32:Q32)</f>
        <v>4500000</v>
      </c>
      <c r="R31" s="2">
        <f>SUM($B$32:R32)</f>
        <v>4500000</v>
      </c>
      <c r="S31" s="2">
        <f>SUM($B$32:S32)</f>
        <v>4500000</v>
      </c>
      <c r="T31" s="2">
        <f>SUM($B$32:T32)</f>
        <v>4500000</v>
      </c>
      <c r="U31" s="2">
        <f>SUM($B$32:U32)</f>
        <v>4500000</v>
      </c>
      <c r="V31" s="2">
        <f>SUM($B$32:V32)</f>
        <v>4500000</v>
      </c>
      <c r="W31" s="2">
        <f>SUM($B$32:W32)</f>
        <v>4500000</v>
      </c>
      <c r="X31" s="2">
        <f>SUM($B$32:X32)</f>
        <v>4500000</v>
      </c>
      <c r="Y31" s="2">
        <f>SUM($B$32:Y32)</f>
        <v>4500000</v>
      </c>
      <c r="Z31" s="2">
        <f>SUM($B$32:Z32)</f>
        <v>4500000</v>
      </c>
      <c r="AA31" s="2">
        <f>SUM($B$32:AA32)</f>
        <v>4500000</v>
      </c>
      <c r="AB31" s="2">
        <f>SUM($B$32:AB32)</f>
        <v>4500000</v>
      </c>
      <c r="AC31" s="2">
        <f>SUM($B$32:AC32)</f>
        <v>4500000</v>
      </c>
      <c r="AD31" s="2">
        <f>SUM($B$32:AD32)</f>
        <v>4500000</v>
      </c>
      <c r="AE31" s="2">
        <f>SUM($B$32:AE32)</f>
        <v>4500000</v>
      </c>
      <c r="AF31" s="2">
        <f>SUM($B$32:AF32)</f>
        <v>4500000</v>
      </c>
      <c r="AG31" s="2">
        <f>SUM($B$32:AG32)</f>
        <v>4500000</v>
      </c>
      <c r="AH31" s="2">
        <f>SUM($B$32:AH32)</f>
        <v>4500000</v>
      </c>
      <c r="AI31" s="2"/>
    </row>
    <row r="32" spans="1:35" x14ac:dyDescent="0.25">
      <c r="A32" t="s">
        <v>45</v>
      </c>
      <c r="B32" s="13">
        <v>0</v>
      </c>
      <c r="C32" s="11"/>
      <c r="D32" s="11"/>
      <c r="E32" s="11">
        <f>E34</f>
        <v>277283</v>
      </c>
      <c r="F32" s="11">
        <f t="shared" ref="F32:K32" si="11">F34</f>
        <v>587000</v>
      </c>
      <c r="G32" s="11">
        <f t="shared" si="11"/>
        <v>320717</v>
      </c>
      <c r="H32" s="11">
        <f t="shared" si="11"/>
        <v>750000</v>
      </c>
      <c r="I32" s="11">
        <f t="shared" si="11"/>
        <v>200000</v>
      </c>
      <c r="J32" s="11">
        <f t="shared" si="11"/>
        <v>1425000</v>
      </c>
      <c r="K32" s="11">
        <f t="shared" si="11"/>
        <v>49985</v>
      </c>
      <c r="L32" s="11">
        <v>250000</v>
      </c>
      <c r="M32" s="11">
        <v>250000</v>
      </c>
      <c r="N32" s="11">
        <v>250000</v>
      </c>
      <c r="O32" s="11">
        <v>140015</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25">
      <c r="A33" t="s">
        <v>46</v>
      </c>
      <c r="B33" s="2">
        <f>SUM($B34:B34)</f>
        <v>0</v>
      </c>
      <c r="C33" s="17">
        <f>B33+C34</f>
        <v>0</v>
      </c>
      <c r="D33" s="17">
        <f t="shared" ref="D33:W33" si="12">C33+D34</f>
        <v>0</v>
      </c>
      <c r="E33" s="17">
        <f t="shared" si="12"/>
        <v>277283</v>
      </c>
      <c r="F33" s="17">
        <f t="shared" si="12"/>
        <v>864283</v>
      </c>
      <c r="G33" s="17">
        <f t="shared" si="12"/>
        <v>1185000</v>
      </c>
      <c r="H33" s="17">
        <f t="shared" si="12"/>
        <v>1935000</v>
      </c>
      <c r="I33" s="17">
        <f>H33+I34</f>
        <v>2135000</v>
      </c>
      <c r="J33" s="17">
        <f t="shared" si="12"/>
        <v>3560000</v>
      </c>
      <c r="K33" s="17">
        <f>J33+K34</f>
        <v>3609985</v>
      </c>
      <c r="L33" s="17">
        <f t="shared" si="12"/>
        <v>3609985</v>
      </c>
      <c r="M33" s="17">
        <f t="shared" si="12"/>
        <v>3609985</v>
      </c>
      <c r="N33" s="17">
        <f t="shared" si="12"/>
        <v>3609985</v>
      </c>
      <c r="O33" s="17">
        <f t="shared" si="12"/>
        <v>3653646.9</v>
      </c>
      <c r="P33" s="17">
        <f t="shared" si="12"/>
        <v>3653646.9</v>
      </c>
      <c r="Q33" s="17">
        <f t="shared" si="12"/>
        <v>3653646.9</v>
      </c>
      <c r="R33" s="17">
        <f t="shared" si="12"/>
        <v>3653646.9</v>
      </c>
      <c r="S33" s="17">
        <f t="shared" si="12"/>
        <v>3653646.9</v>
      </c>
      <c r="T33" s="17">
        <f t="shared" si="12"/>
        <v>4975185.9000000004</v>
      </c>
      <c r="U33" s="17">
        <f t="shared" si="12"/>
        <v>4975185.9000000004</v>
      </c>
      <c r="V33" s="17">
        <f t="shared" si="12"/>
        <v>5043223.8400000008</v>
      </c>
      <c r="W33" s="17">
        <f t="shared" si="12"/>
        <v>5055168.8400000008</v>
      </c>
      <c r="X33" s="17">
        <f t="shared" ref="X33" si="13">W33+X34</f>
        <v>5055168.8400000008</v>
      </c>
      <c r="Y33" s="17">
        <f t="shared" ref="Y33" si="14">X33+Y34</f>
        <v>5055168.8400000008</v>
      </c>
      <c r="Z33" s="17"/>
      <c r="AA33" s="17"/>
      <c r="AB33" s="17"/>
      <c r="AC33" s="17"/>
      <c r="AD33" s="17"/>
      <c r="AE33" s="17"/>
      <c r="AF33" s="17"/>
      <c r="AG33" s="17"/>
      <c r="AH33" s="17"/>
    </row>
    <row r="34" spans="1:57" ht="30" x14ac:dyDescent="0.25">
      <c r="A34" s="15" t="s">
        <v>47</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19">
        <v>0</v>
      </c>
      <c r="Y34" s="19">
        <v>0</v>
      </c>
      <c r="Z34" s="19"/>
      <c r="AA34" s="19"/>
      <c r="AB34" s="19"/>
      <c r="AC34" s="19"/>
      <c r="AD34" s="19"/>
      <c r="AE34" s="19"/>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25">
      <c r="I35" s="47"/>
      <c r="J35" s="47"/>
      <c r="K35" s="47"/>
      <c r="L35" s="47"/>
      <c r="M35" s="47"/>
      <c r="N35" s="47"/>
      <c r="O35" s="47"/>
      <c r="P35" s="47"/>
      <c r="Q35" s="47"/>
      <c r="R35" s="47"/>
    </row>
    <row r="36" spans="1:57" x14ac:dyDescent="0.25">
      <c r="A36" s="47" t="s">
        <v>48</v>
      </c>
      <c r="I36" s="47" t="s">
        <v>53</v>
      </c>
      <c r="J36" s="53">
        <v>0</v>
      </c>
      <c r="K36" s="54">
        <v>17618.310000000001</v>
      </c>
      <c r="L36" s="54"/>
      <c r="M36" s="54"/>
      <c r="N36" s="54"/>
      <c r="O36" s="54"/>
      <c r="P36" s="54"/>
      <c r="Q36" s="54"/>
      <c r="R36" s="54"/>
    </row>
    <row r="37" spans="1:57" ht="90" x14ac:dyDescent="0.25">
      <c r="H37" s="2"/>
      <c r="I37" s="55" t="s">
        <v>54</v>
      </c>
      <c r="J37" s="53">
        <v>0</v>
      </c>
      <c r="K37" s="54">
        <v>1425000</v>
      </c>
      <c r="L37" s="54"/>
      <c r="M37" s="54"/>
      <c r="N37" s="54"/>
      <c r="O37" s="54"/>
      <c r="P37" s="54"/>
      <c r="Q37" s="54"/>
      <c r="R37" s="54"/>
    </row>
    <row r="38" spans="1:57" ht="30" x14ac:dyDescent="0.25">
      <c r="H38" s="2"/>
      <c r="I38" s="55" t="s">
        <v>55</v>
      </c>
      <c r="J38" s="53">
        <v>0</v>
      </c>
      <c r="K38" s="54"/>
      <c r="L38" s="54"/>
      <c r="M38" s="54"/>
      <c r="N38" s="54"/>
      <c r="O38" s="54"/>
      <c r="P38" s="54"/>
      <c r="Q38" s="54"/>
      <c r="R38" s="54"/>
      <c r="AC38" s="32"/>
    </row>
    <row r="39" spans="1:57" ht="30" x14ac:dyDescent="0.25">
      <c r="H39" s="2"/>
      <c r="I39" s="55" t="s">
        <v>56</v>
      </c>
      <c r="J39" s="53">
        <v>0</v>
      </c>
      <c r="K39" s="54"/>
      <c r="L39" s="54"/>
      <c r="M39" s="54"/>
      <c r="N39" s="54"/>
      <c r="O39" s="54"/>
      <c r="P39" s="54"/>
      <c r="Q39" s="54"/>
      <c r="R39" s="54"/>
      <c r="AC39" s="32"/>
    </row>
    <row r="40" spans="1:57" s="4" customFormat="1" x14ac:dyDescent="0.25">
      <c r="H40" s="36"/>
      <c r="I40" s="56" t="s">
        <v>57</v>
      </c>
      <c r="J40" s="57">
        <f>SUM(J36:J39)</f>
        <v>0</v>
      </c>
      <c r="K40" s="57">
        <f t="shared" ref="K40" si="15">SUM(K36:K39)</f>
        <v>1442618.31</v>
      </c>
      <c r="L40" s="57"/>
      <c r="M40" s="57"/>
      <c r="N40" s="57"/>
      <c r="O40" s="57"/>
      <c r="P40" s="57"/>
      <c r="Q40" s="57"/>
      <c r="R40" s="57"/>
      <c r="AC40" s="67"/>
    </row>
    <row r="41" spans="1:57" x14ac:dyDescent="0.25">
      <c r="I41" s="58"/>
      <c r="J41" s="47"/>
      <c r="K41" s="59"/>
      <c r="L41" s="47"/>
      <c r="M41" s="47"/>
      <c r="N41" s="47"/>
      <c r="O41" s="47"/>
      <c r="P41" s="47"/>
      <c r="Q41" s="47"/>
      <c r="R41" s="47"/>
      <c r="AC41" s="2"/>
      <c r="AH41" s="2"/>
    </row>
    <row r="42" spans="1:57" x14ac:dyDescent="0.25">
      <c r="I42" s="58"/>
      <c r="J42" s="47"/>
      <c r="K42" s="47"/>
      <c r="L42" s="54"/>
      <c r="M42" s="47"/>
      <c r="N42" s="47"/>
      <c r="O42" s="47"/>
      <c r="P42" s="47"/>
      <c r="Q42" s="47"/>
      <c r="R42" s="47"/>
    </row>
    <row r="43" spans="1:57" x14ac:dyDescent="0.25">
      <c r="I43" s="25"/>
    </row>
    <row r="59" spans="1:35" x14ac:dyDescent="0.25">
      <c r="A59" s="3" t="s">
        <v>58</v>
      </c>
      <c r="B59" s="10" t="s">
        <v>11</v>
      </c>
      <c r="C59" s="10" t="s">
        <v>12</v>
      </c>
      <c r="D59" s="10" t="s">
        <v>13</v>
      </c>
      <c r="E59" s="10" t="s">
        <v>14</v>
      </c>
      <c r="F59" s="10" t="s">
        <v>15</v>
      </c>
      <c r="G59" s="10" t="s">
        <v>16</v>
      </c>
      <c r="H59" s="10" t="s">
        <v>17</v>
      </c>
      <c r="I59" s="10" t="s">
        <v>18</v>
      </c>
      <c r="J59" s="10" t="s">
        <v>19</v>
      </c>
      <c r="K59" s="10" t="s">
        <v>20</v>
      </c>
      <c r="L59" s="10" t="s">
        <v>21</v>
      </c>
      <c r="M59" s="10" t="s">
        <v>22</v>
      </c>
      <c r="N59" s="10" t="s">
        <v>23</v>
      </c>
      <c r="O59" s="10" t="s">
        <v>24</v>
      </c>
      <c r="P59" s="10" t="s">
        <v>25</v>
      </c>
      <c r="Q59" s="10" t="s">
        <v>26</v>
      </c>
      <c r="R59" s="10" t="s">
        <v>27</v>
      </c>
      <c r="S59" s="10" t="s">
        <v>28</v>
      </c>
      <c r="T59" s="10" t="s">
        <v>29</v>
      </c>
      <c r="U59" s="10" t="s">
        <v>30</v>
      </c>
      <c r="V59" s="10" t="s">
        <v>31</v>
      </c>
      <c r="W59" s="10" t="s">
        <v>32</v>
      </c>
      <c r="X59" s="10" t="s">
        <v>33</v>
      </c>
      <c r="Y59" s="10" t="s">
        <v>34</v>
      </c>
      <c r="Z59" s="10" t="s">
        <v>35</v>
      </c>
      <c r="AA59" s="10" t="s">
        <v>36</v>
      </c>
      <c r="AB59" s="10" t="s">
        <v>37</v>
      </c>
      <c r="AC59" s="10" t="s">
        <v>38</v>
      </c>
      <c r="AD59" s="10" t="s">
        <v>39</v>
      </c>
      <c r="AE59" s="10" t="s">
        <v>40</v>
      </c>
      <c r="AF59" s="10" t="s">
        <v>41</v>
      </c>
      <c r="AG59" s="10" t="s">
        <v>42</v>
      </c>
      <c r="AH59" s="10" t="s">
        <v>43</v>
      </c>
    </row>
    <row r="60" spans="1:35" x14ac:dyDescent="0.25">
      <c r="A60" t="s">
        <v>44</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15006450.199999999</v>
      </c>
      <c r="AD60" s="2">
        <f>SUM($B61:AD61)</f>
        <v>15006450.199999999</v>
      </c>
      <c r="AE60" s="2">
        <f>SUM($B61:AE61)</f>
        <v>15006450.199999999</v>
      </c>
      <c r="AF60" s="2">
        <f>SUM($B61:AF61)</f>
        <v>15006450.199999999</v>
      </c>
      <c r="AG60" s="2">
        <f>SUM($B61:AG61)</f>
        <v>15006450.199999999</v>
      </c>
      <c r="AH60" s="2">
        <f>SUM($B61:AH61)</f>
        <v>15006450.199999999</v>
      </c>
      <c r="AI60" s="2"/>
    </row>
    <row r="61" spans="1:35" x14ac:dyDescent="0.25">
      <c r="A61" t="s">
        <v>45</v>
      </c>
      <c r="B61" s="13">
        <v>0</v>
      </c>
      <c r="C61" s="11"/>
      <c r="D61" s="11"/>
      <c r="E61" s="11">
        <f>E63</f>
        <v>578685.9</v>
      </c>
      <c r="F61" s="11">
        <f t="shared" ref="F61:N61" si="16">F63</f>
        <v>1116877.8599999999</v>
      </c>
      <c r="G61" s="11">
        <f t="shared" si="16"/>
        <v>768791.05999999994</v>
      </c>
      <c r="H61" s="11">
        <f t="shared" si="16"/>
        <v>964462.74</v>
      </c>
      <c r="I61" s="11">
        <f t="shared" si="16"/>
        <v>654521</v>
      </c>
      <c r="J61" s="11">
        <f t="shared" si="16"/>
        <v>2126863.04</v>
      </c>
      <c r="K61" s="11">
        <f t="shared" si="16"/>
        <v>2201673</v>
      </c>
      <c r="L61" s="11">
        <f t="shared" si="16"/>
        <v>1173910</v>
      </c>
      <c r="M61" s="11">
        <f t="shared" si="16"/>
        <v>2785598</v>
      </c>
      <c r="N61" s="11">
        <f t="shared" si="16"/>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0</v>
      </c>
      <c r="AD61" s="11">
        <v>0</v>
      </c>
      <c r="AE61" s="11">
        <v>0</v>
      </c>
      <c r="AF61" s="11">
        <v>0</v>
      </c>
      <c r="AG61" s="11">
        <v>0</v>
      </c>
      <c r="AH61" s="11">
        <v>0</v>
      </c>
    </row>
    <row r="62" spans="1:35" x14ac:dyDescent="0.25">
      <c r="A62" t="s">
        <v>46</v>
      </c>
      <c r="B62" s="2">
        <f>SUM($B63:B63)</f>
        <v>0</v>
      </c>
      <c r="C62" s="17">
        <f>SUM($B63:C63)</f>
        <v>0</v>
      </c>
      <c r="D62" s="17">
        <f>SUM($B63:D63)</f>
        <v>0</v>
      </c>
      <c r="E62" s="17">
        <f>SUM($B63:E63)</f>
        <v>578685.9</v>
      </c>
      <c r="F62" s="17">
        <f>E62+F63</f>
        <v>1695563.7599999998</v>
      </c>
      <c r="G62" s="17">
        <f>F62+G63</f>
        <v>2464354.8199999998</v>
      </c>
      <c r="H62" s="17">
        <f t="shared" ref="H62:O62" si="17">G62+H63</f>
        <v>3428817.5599999996</v>
      </c>
      <c r="I62" s="17">
        <f>H62+I63</f>
        <v>4083338.5599999996</v>
      </c>
      <c r="J62" s="17">
        <f t="shared" si="17"/>
        <v>6210201.5999999996</v>
      </c>
      <c r="K62" s="17">
        <f>J62+K63</f>
        <v>8411874.5999999996</v>
      </c>
      <c r="L62" s="17">
        <f t="shared" si="17"/>
        <v>9585784.5999999996</v>
      </c>
      <c r="M62" s="17">
        <f t="shared" si="17"/>
        <v>12371382.6</v>
      </c>
      <c r="N62" s="17">
        <f t="shared" si="17"/>
        <v>13048080.199999999</v>
      </c>
      <c r="O62" s="17">
        <f t="shared" si="17"/>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17">
        <f>SUM($B63:X63)</f>
        <v>15228218.870000001</v>
      </c>
      <c r="Y62" s="17">
        <f>SUM($B63:Y63)</f>
        <v>15228218.870000001</v>
      </c>
      <c r="Z62" s="17">
        <f>SUM($B63:Z63)</f>
        <v>15228218.870000001</v>
      </c>
      <c r="AA62" s="17">
        <f>SUM($B63:AA63)</f>
        <v>15228218.870000001</v>
      </c>
      <c r="AB62" s="17">
        <f>SUM($B63:AB63)</f>
        <v>15228218.870000001</v>
      </c>
      <c r="AC62" s="17">
        <f>SUM($B63:AC63)</f>
        <v>15228218.870000001</v>
      </c>
      <c r="AD62" s="17">
        <f>SUM($B63:AD63)</f>
        <v>15228218.870000001</v>
      </c>
      <c r="AE62" s="17">
        <f>SUM($B63:AE63)</f>
        <v>15228218.870000001</v>
      </c>
      <c r="AF62" s="17">
        <f>SUM($B63:AF63)</f>
        <v>15228218.870000001</v>
      </c>
      <c r="AG62" s="17">
        <f>SUM($B63:AG63)</f>
        <v>15228218.870000001</v>
      </c>
      <c r="AH62" s="17">
        <f>SUM($B63:AH63)</f>
        <v>15228218.870000001</v>
      </c>
    </row>
    <row r="63" spans="1:35" ht="30" x14ac:dyDescent="0.25">
      <c r="A63" s="15" t="s">
        <v>47</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17">
        <v>0</v>
      </c>
      <c r="Y63" s="17">
        <v>0</v>
      </c>
      <c r="Z63" s="17"/>
      <c r="AA63" s="17"/>
      <c r="AB63" s="17"/>
      <c r="AC63" s="17"/>
      <c r="AD63" s="17"/>
      <c r="AE63" s="17"/>
      <c r="AF63" s="17"/>
      <c r="AG63" s="17"/>
      <c r="AH63" s="17"/>
    </row>
    <row r="65" spans="1:34" s="35" customFormat="1" x14ac:dyDescent="0.25">
      <c r="A65" s="43" t="s">
        <v>48</v>
      </c>
      <c r="I65" s="43" t="s">
        <v>59</v>
      </c>
      <c r="J65" s="44">
        <v>41765</v>
      </c>
      <c r="K65" s="44">
        <v>2947.87</v>
      </c>
      <c r="L65" s="45">
        <v>-744.53</v>
      </c>
      <c r="M65" s="46">
        <v>0</v>
      </c>
      <c r="N65" s="45">
        <v>-2203.34</v>
      </c>
      <c r="O65" s="46"/>
      <c r="P65" s="46"/>
      <c r="Q65" s="46"/>
      <c r="R65" s="46"/>
    </row>
    <row r="66" spans="1:34" x14ac:dyDescent="0.25">
      <c r="I66" s="47" t="s">
        <v>60</v>
      </c>
      <c r="J66" s="48"/>
      <c r="K66" s="48">
        <v>1435248.01</v>
      </c>
      <c r="L66" s="48">
        <v>1552235.33</v>
      </c>
      <c r="M66" s="48">
        <v>1063965.04</v>
      </c>
      <c r="N66" s="49">
        <v>2797697.62</v>
      </c>
      <c r="O66" s="49">
        <v>833453.9</v>
      </c>
      <c r="P66" s="49">
        <v>1068421.24</v>
      </c>
      <c r="Q66" s="49">
        <v>130756.67</v>
      </c>
      <c r="R66" s="49">
        <v>739402.4</v>
      </c>
      <c r="AH66" s="2"/>
    </row>
    <row r="67" spans="1:34" x14ac:dyDescent="0.25">
      <c r="G67" s="2"/>
      <c r="H67" s="13"/>
      <c r="I67" s="47" t="s">
        <v>61</v>
      </c>
      <c r="J67" s="48"/>
      <c r="K67" s="48">
        <v>209025.97</v>
      </c>
      <c r="L67" s="48">
        <v>135163.18</v>
      </c>
      <c r="M67" s="48">
        <v>211341</v>
      </c>
      <c r="N67" s="49">
        <v>137086.68</v>
      </c>
      <c r="O67" s="49">
        <v>1837.5</v>
      </c>
      <c r="P67" s="49">
        <v>7458.08</v>
      </c>
      <c r="Q67" s="47"/>
      <c r="R67" s="49">
        <v>2809.67</v>
      </c>
    </row>
    <row r="68" spans="1:34" s="4" customFormat="1" x14ac:dyDescent="0.25">
      <c r="I68" s="50" t="s">
        <v>62</v>
      </c>
      <c r="J68" s="51">
        <f>SUM(J65:J67)</f>
        <v>41765</v>
      </c>
      <c r="K68" s="51">
        <f t="shared" ref="K68:R68" si="18">SUM(K65:K67)</f>
        <v>1647221.85</v>
      </c>
      <c r="L68" s="51">
        <f t="shared" si="18"/>
        <v>1686653.98</v>
      </c>
      <c r="M68" s="51">
        <f t="shared" si="18"/>
        <v>1275306.04</v>
      </c>
      <c r="N68" s="51">
        <f t="shared" si="18"/>
        <v>2932580.9600000004</v>
      </c>
      <c r="O68" s="51">
        <f t="shared" si="18"/>
        <v>835291.4</v>
      </c>
      <c r="P68" s="51">
        <f t="shared" si="18"/>
        <v>1075879.32</v>
      </c>
      <c r="Q68" s="51">
        <f t="shared" si="18"/>
        <v>130756.67</v>
      </c>
      <c r="R68" s="51">
        <f t="shared" si="18"/>
        <v>742212.07000000007</v>
      </c>
    </row>
    <row r="69" spans="1:34" x14ac:dyDescent="0.25">
      <c r="I69" s="52"/>
      <c r="J69" s="47"/>
      <c r="K69" s="47"/>
      <c r="L69" s="47"/>
      <c r="M69" s="47"/>
      <c r="N69" s="47"/>
      <c r="O69" s="47"/>
      <c r="P69" s="47"/>
      <c r="Q69" s="47"/>
      <c r="R69" s="47"/>
    </row>
    <row r="70" spans="1:34" x14ac:dyDescent="0.25">
      <c r="I70" s="30"/>
    </row>
    <row r="71" spans="1:34" x14ac:dyDescent="0.25">
      <c r="H71" s="2"/>
    </row>
    <row r="72" spans="1:34" x14ac:dyDescent="0.25">
      <c r="AE72" s="2"/>
    </row>
    <row r="89" spans="1:34" x14ac:dyDescent="0.25">
      <c r="A89" s="3" t="s">
        <v>63</v>
      </c>
      <c r="B89" s="10" t="s">
        <v>11</v>
      </c>
      <c r="C89" s="10" t="s">
        <v>12</v>
      </c>
      <c r="D89" s="10" t="s">
        <v>13</v>
      </c>
      <c r="E89" s="10" t="s">
        <v>14</v>
      </c>
      <c r="F89" s="10" t="s">
        <v>15</v>
      </c>
      <c r="G89" s="10" t="s">
        <v>16</v>
      </c>
      <c r="H89" s="10" t="s">
        <v>17</v>
      </c>
      <c r="I89" s="10" t="s">
        <v>18</v>
      </c>
      <c r="J89" s="10" t="s">
        <v>19</v>
      </c>
      <c r="K89" s="10" t="s">
        <v>20</v>
      </c>
      <c r="L89" s="10" t="s">
        <v>21</v>
      </c>
      <c r="M89" s="10" t="s">
        <v>22</v>
      </c>
      <c r="N89" s="10" t="s">
        <v>23</v>
      </c>
      <c r="O89" s="10" t="s">
        <v>24</v>
      </c>
      <c r="P89" s="10" t="s">
        <v>25</v>
      </c>
      <c r="Q89" s="10" t="s">
        <v>26</v>
      </c>
      <c r="R89" s="10" t="s">
        <v>27</v>
      </c>
      <c r="S89" s="10" t="s">
        <v>28</v>
      </c>
      <c r="T89" s="10" t="s">
        <v>29</v>
      </c>
      <c r="U89" s="10" t="s">
        <v>30</v>
      </c>
      <c r="V89" s="10" t="s">
        <v>31</v>
      </c>
      <c r="W89" s="10" t="s">
        <v>32</v>
      </c>
      <c r="X89" s="10" t="s">
        <v>33</v>
      </c>
      <c r="Y89" s="10" t="s">
        <v>34</v>
      </c>
      <c r="Z89" s="10" t="s">
        <v>35</v>
      </c>
      <c r="AA89" s="10" t="s">
        <v>36</v>
      </c>
      <c r="AB89" s="10" t="s">
        <v>37</v>
      </c>
      <c r="AC89" s="10" t="s">
        <v>38</v>
      </c>
      <c r="AD89" s="10" t="s">
        <v>39</v>
      </c>
      <c r="AE89" s="10" t="s">
        <v>40</v>
      </c>
      <c r="AF89" s="10" t="s">
        <v>41</v>
      </c>
      <c r="AG89" s="10" t="s">
        <v>42</v>
      </c>
      <c r="AH89" s="10" t="s">
        <v>43</v>
      </c>
    </row>
    <row r="90" spans="1:34" x14ac:dyDescent="0.25">
      <c r="A90" t="s">
        <v>44</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53082738.170000002</v>
      </c>
      <c r="M90" s="2">
        <f>SUM($B$91:M91)</f>
        <v>70032788.170000002</v>
      </c>
      <c r="N90" s="2">
        <f>SUM($B$91:N91)</f>
        <v>89126707.770000011</v>
      </c>
      <c r="O90" s="2">
        <f>SUM($B$91:O91)</f>
        <v>99559574.30583334</v>
      </c>
      <c r="P90" s="2">
        <f>SUM($B$91:P91)</f>
        <v>109544017.84166667</v>
      </c>
      <c r="Q90" s="2">
        <f>SUM($B$91:Q91)</f>
        <v>119486869.3775</v>
      </c>
      <c r="R90" s="2">
        <f>SUM($B$91:R91)</f>
        <v>129429720.91333333</v>
      </c>
      <c r="S90" s="2">
        <f>SUM($B$91:S91)</f>
        <v>139372572.44916666</v>
      </c>
      <c r="T90" s="2">
        <f>SUM($B$91:T91)</f>
        <v>149315423.98499998</v>
      </c>
      <c r="U90" s="2">
        <f>SUM($B$91:U91)</f>
        <v>155849492.98499998</v>
      </c>
      <c r="V90" s="2">
        <f>SUM($B$91:V91)</f>
        <v>162383561.98499998</v>
      </c>
      <c r="W90" s="2">
        <f>SUM($B$91:W91)</f>
        <v>168917630.98499998</v>
      </c>
      <c r="X90" s="2">
        <f>SUM($B$91:X91)</f>
        <v>177451699.98499998</v>
      </c>
      <c r="Y90" s="2">
        <f>SUM($B$91:Y91)</f>
        <v>185985768.98499998</v>
      </c>
      <c r="Z90" s="2">
        <f>SUM($B$91:Z91)</f>
        <v>194519839.98499998</v>
      </c>
      <c r="AA90" s="2">
        <f>SUM($B$91:AA91)</f>
        <v>203053910.98499998</v>
      </c>
      <c r="AB90" s="2">
        <f>SUM($B$91:AB91)</f>
        <v>211614759.98499998</v>
      </c>
      <c r="AC90" s="2">
        <f>SUM($B$91:AC91)</f>
        <v>220068830.98499998</v>
      </c>
      <c r="AD90" s="2">
        <f>SUM($B$91:AD91)</f>
        <v>227522901.98499998</v>
      </c>
      <c r="AE90" s="2">
        <f>SUM($B$91:AE91)</f>
        <v>232976972.98499998</v>
      </c>
      <c r="AF90" s="2">
        <f>SUM($B$91:AF91)</f>
        <v>234976972.98499998</v>
      </c>
      <c r="AG90" s="2">
        <f>SUM($B$91:AG91)</f>
        <v>235771890.98499998</v>
      </c>
      <c r="AH90" s="2">
        <f>SUM($B$91:AH91)</f>
        <v>236528999.98499998</v>
      </c>
    </row>
    <row r="91" spans="1:34" x14ac:dyDescent="0.25">
      <c r="A91" t="s">
        <v>45</v>
      </c>
      <c r="B91" s="13">
        <f t="shared" ref="B91:S91" si="19">SUM(B61,B32,B4)</f>
        <v>0</v>
      </c>
      <c r="C91" s="12">
        <f t="shared" si="19"/>
        <v>0</v>
      </c>
      <c r="D91" s="12">
        <f t="shared" si="19"/>
        <v>0</v>
      </c>
      <c r="E91" s="12">
        <f t="shared" si="19"/>
        <v>855968.9</v>
      </c>
      <c r="F91" s="12">
        <f t="shared" si="19"/>
        <v>1703877.8599999999</v>
      </c>
      <c r="G91" s="12">
        <f t="shared" si="19"/>
        <v>2331733.63</v>
      </c>
      <c r="H91" s="12">
        <f t="shared" si="19"/>
        <v>3991594.74</v>
      </c>
      <c r="I91" s="12">
        <f t="shared" si="19"/>
        <v>6260830</v>
      </c>
      <c r="J91" s="12">
        <f t="shared" si="19"/>
        <v>9431256.0399999991</v>
      </c>
      <c r="K91" s="12">
        <f t="shared" si="19"/>
        <v>12762063</v>
      </c>
      <c r="L91" s="12">
        <f t="shared" si="19"/>
        <v>15745414</v>
      </c>
      <c r="M91" s="12">
        <f t="shared" si="19"/>
        <v>16950050</v>
      </c>
      <c r="N91" s="12">
        <f t="shared" si="19"/>
        <v>19093919.600000001</v>
      </c>
      <c r="O91" s="12">
        <f t="shared" si="19"/>
        <v>10432866.535833335</v>
      </c>
      <c r="P91" s="12">
        <f t="shared" si="19"/>
        <v>9984443.5358333346</v>
      </c>
      <c r="Q91" s="12">
        <f t="shared" si="19"/>
        <v>9942851.5358333346</v>
      </c>
      <c r="R91" s="12">
        <f t="shared" si="19"/>
        <v>9942851.5358333346</v>
      </c>
      <c r="S91" s="12">
        <f t="shared" si="19"/>
        <v>9942851.5358333346</v>
      </c>
      <c r="T91" s="12">
        <f t="shared" ref="T91:AH91" si="20">SUM(T4,T32,T61)</f>
        <v>9942851.5358333346</v>
      </c>
      <c r="U91" s="12">
        <f t="shared" si="20"/>
        <v>6534069</v>
      </c>
      <c r="V91" s="12">
        <f t="shared" si="20"/>
        <v>6534069</v>
      </c>
      <c r="W91" s="12">
        <f t="shared" si="20"/>
        <v>6534069</v>
      </c>
      <c r="X91" s="12">
        <f t="shared" si="20"/>
        <v>8534069</v>
      </c>
      <c r="Y91" s="12">
        <f t="shared" si="20"/>
        <v>8534069</v>
      </c>
      <c r="Z91" s="12">
        <f t="shared" si="20"/>
        <v>8534071</v>
      </c>
      <c r="AA91" s="12">
        <f t="shared" si="20"/>
        <v>8534071</v>
      </c>
      <c r="AB91" s="12">
        <f t="shared" si="20"/>
        <v>8560849</v>
      </c>
      <c r="AC91" s="12">
        <f t="shared" si="20"/>
        <v>8454071</v>
      </c>
      <c r="AD91" s="12">
        <f t="shared" si="20"/>
        <v>7454071</v>
      </c>
      <c r="AE91" s="12">
        <f t="shared" si="20"/>
        <v>5454071</v>
      </c>
      <c r="AF91" s="12">
        <f t="shared" si="20"/>
        <v>2000000</v>
      </c>
      <c r="AG91" s="12">
        <f t="shared" si="20"/>
        <v>794918</v>
      </c>
      <c r="AH91" s="12">
        <f t="shared" si="20"/>
        <v>757109</v>
      </c>
    </row>
    <row r="92" spans="1:34" x14ac:dyDescent="0.25">
      <c r="A92" t="s">
        <v>46</v>
      </c>
      <c r="B92" s="2">
        <f>SUM($B93:B93)</f>
        <v>0</v>
      </c>
      <c r="C92" s="17">
        <f>B92+C93</f>
        <v>0</v>
      </c>
      <c r="D92" s="17">
        <f t="shared" ref="D92:W92" si="21">C92+D93</f>
        <v>0</v>
      </c>
      <c r="E92" s="17">
        <f t="shared" si="21"/>
        <v>855968.9</v>
      </c>
      <c r="F92" s="17">
        <f t="shared" si="21"/>
        <v>2559846.7599999998</v>
      </c>
      <c r="G92" s="17">
        <f t="shared" si="21"/>
        <v>4891580.3899999997</v>
      </c>
      <c r="H92" s="17">
        <f t="shared" si="21"/>
        <v>8883175.129999999</v>
      </c>
      <c r="I92" s="17">
        <f>H92+I93</f>
        <v>15144005.129999999</v>
      </c>
      <c r="J92" s="17">
        <f t="shared" si="21"/>
        <v>27079627.189999998</v>
      </c>
      <c r="K92" s="17">
        <f>J92+K93</f>
        <v>39841690.189999998</v>
      </c>
      <c r="L92" s="17">
        <f t="shared" si="21"/>
        <v>52743413.739999995</v>
      </c>
      <c r="M92" s="17">
        <f t="shared" si="21"/>
        <v>69434301.699999988</v>
      </c>
      <c r="N92" s="17">
        <f t="shared" si="21"/>
        <v>87976085.299999982</v>
      </c>
      <c r="O92" s="17">
        <f t="shared" si="21"/>
        <v>102045470.47999999</v>
      </c>
      <c r="P92" s="17">
        <f t="shared" si="21"/>
        <v>113304980.63</v>
      </c>
      <c r="Q92" s="17">
        <f t="shared" si="21"/>
        <v>125420001.55</v>
      </c>
      <c r="R92" s="17">
        <f t="shared" si="21"/>
        <v>131822526.3</v>
      </c>
      <c r="S92" s="17">
        <f t="shared" si="21"/>
        <v>138510840.12</v>
      </c>
      <c r="T92" s="17">
        <f t="shared" si="21"/>
        <v>148800802.34999999</v>
      </c>
      <c r="U92" s="17">
        <f t="shared" si="21"/>
        <v>154171389.97</v>
      </c>
      <c r="V92" s="17">
        <f t="shared" si="21"/>
        <v>172971963.87</v>
      </c>
      <c r="W92" s="17">
        <f t="shared" si="21"/>
        <v>190954043.28</v>
      </c>
      <c r="X92" s="17">
        <v>0</v>
      </c>
      <c r="Y92" s="17">
        <v>0</v>
      </c>
      <c r="Z92" s="17">
        <v>0</v>
      </c>
      <c r="AA92" s="17">
        <v>0</v>
      </c>
      <c r="AB92" s="17">
        <v>0</v>
      </c>
      <c r="AC92" s="17">
        <v>0</v>
      </c>
      <c r="AD92" s="17">
        <v>0</v>
      </c>
      <c r="AE92" s="17">
        <v>0</v>
      </c>
      <c r="AF92" s="17">
        <v>0</v>
      </c>
      <c r="AG92" s="17">
        <v>0</v>
      </c>
      <c r="AH92" s="17">
        <v>0</v>
      </c>
    </row>
    <row r="93" spans="1:34" ht="30" x14ac:dyDescent="0.25">
      <c r="A93" s="15" t="s">
        <v>47</v>
      </c>
      <c r="B93" s="13">
        <f t="shared" ref="B93:AH93" si="22">SUM(B63,B34,B6)</f>
        <v>0</v>
      </c>
      <c r="C93" s="12">
        <f t="shared" si="22"/>
        <v>0</v>
      </c>
      <c r="D93" s="12">
        <f t="shared" si="22"/>
        <v>0</v>
      </c>
      <c r="E93" s="12">
        <f t="shared" si="22"/>
        <v>855968.9</v>
      </c>
      <c r="F93" s="12">
        <f t="shared" si="22"/>
        <v>1703877.8599999999</v>
      </c>
      <c r="G93" s="12">
        <f t="shared" si="22"/>
        <v>2331733.63</v>
      </c>
      <c r="H93" s="12">
        <f t="shared" si="22"/>
        <v>3991594.74</v>
      </c>
      <c r="I93" s="12">
        <f t="shared" si="22"/>
        <v>6260830</v>
      </c>
      <c r="J93" s="12">
        <f t="shared" si="22"/>
        <v>11935622.059999999</v>
      </c>
      <c r="K93" s="12">
        <f t="shared" si="22"/>
        <v>12762063</v>
      </c>
      <c r="L93" s="12">
        <f t="shared" si="22"/>
        <v>12901723.550000001</v>
      </c>
      <c r="M93" s="12">
        <f t="shared" si="22"/>
        <v>16690887.960000001</v>
      </c>
      <c r="N93" s="12">
        <f t="shared" si="22"/>
        <v>18541783.600000001</v>
      </c>
      <c r="O93" s="12">
        <f t="shared" si="22"/>
        <v>14069385.18</v>
      </c>
      <c r="P93" s="12">
        <f t="shared" si="22"/>
        <v>11259510.15</v>
      </c>
      <c r="Q93" s="12">
        <f t="shared" si="22"/>
        <v>12115020.92</v>
      </c>
      <c r="R93" s="12">
        <f t="shared" si="22"/>
        <v>6402524.75</v>
      </c>
      <c r="S93" s="12">
        <f t="shared" si="22"/>
        <v>6688313.8200000003</v>
      </c>
      <c r="T93" s="12">
        <f t="shared" si="22"/>
        <v>10289962.23</v>
      </c>
      <c r="U93" s="12">
        <f t="shared" si="22"/>
        <v>5370587.6200000001</v>
      </c>
      <c r="V93" s="12">
        <f t="shared" si="22"/>
        <v>18800573.899999999</v>
      </c>
      <c r="W93" s="12">
        <f t="shared" si="22"/>
        <v>17982079.41</v>
      </c>
      <c r="X93" s="12">
        <f t="shared" si="22"/>
        <v>2688406.32</v>
      </c>
      <c r="Y93" s="12">
        <f t="shared" si="22"/>
        <v>21630143.66</v>
      </c>
      <c r="Z93" s="12">
        <f t="shared" si="22"/>
        <v>0</v>
      </c>
      <c r="AA93" s="12">
        <f t="shared" si="22"/>
        <v>0</v>
      </c>
      <c r="AB93" s="12">
        <f t="shared" si="22"/>
        <v>0</v>
      </c>
      <c r="AC93" s="12">
        <f t="shared" si="22"/>
        <v>0</v>
      </c>
      <c r="AD93" s="12">
        <f t="shared" si="22"/>
        <v>0</v>
      </c>
      <c r="AE93" s="12">
        <f t="shared" si="22"/>
        <v>0</v>
      </c>
      <c r="AF93" s="12">
        <f t="shared" si="22"/>
        <v>0</v>
      </c>
      <c r="AG93" s="12">
        <f t="shared" si="22"/>
        <v>0</v>
      </c>
      <c r="AH93" s="12">
        <f t="shared" si="22"/>
        <v>0</v>
      </c>
    </row>
    <row r="95" spans="1:34" s="50" customFormat="1" x14ac:dyDescent="0.25">
      <c r="A95" s="50" t="s">
        <v>48</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25"/>
    <row r="97" spans="33:33" hidden="1" x14ac:dyDescent="0.25"/>
    <row r="103" spans="33:33" x14ac:dyDescent="0.25">
      <c r="AG103" s="2"/>
    </row>
  </sheetData>
  <pageMargins left="0.25" right="0.25" top="0.75" bottom="0.75" header="0.3" footer="0.3"/>
  <pageSetup paperSize="5" scale="96"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view="pageBreakPreview" zoomScaleNormal="55" zoomScaleSheetLayoutView="100" workbookViewId="0">
      <selection activeCell="B1" sqref="B1:W1048576"/>
    </sheetView>
  </sheetViews>
  <sheetFormatPr defaultRowHeight="15" x14ac:dyDescent="0.25"/>
  <cols>
    <col min="1" max="1" width="61.85546875" customWidth="1"/>
    <col min="2" max="2" width="17.85546875" hidden="1" customWidth="1"/>
    <col min="3" max="3" width="16.42578125" hidden="1" customWidth="1"/>
    <col min="4" max="5" width="15.42578125" hidden="1" customWidth="1"/>
    <col min="6" max="6" width="15.42578125" style="40" hidden="1" customWidth="1"/>
    <col min="7" max="7" width="16.42578125" style="40" hidden="1" customWidth="1"/>
    <col min="8" max="9" width="15.42578125" style="40" hidden="1" customWidth="1"/>
    <col min="10" max="10" width="15.42578125" style="37" hidden="1" customWidth="1"/>
    <col min="11" max="11" width="16.42578125" style="37" hidden="1" customWidth="1"/>
    <col min="12" max="14" width="15.42578125" style="37" hidden="1" customWidth="1"/>
    <col min="15" max="15" width="16.42578125" style="40" hidden="1" customWidth="1"/>
    <col min="16" max="16" width="15.42578125" hidden="1" customWidth="1"/>
    <col min="17" max="17" width="15.42578125" style="40" hidden="1" customWidth="1"/>
    <col min="18" max="18" width="15.42578125" hidden="1" customWidth="1"/>
    <col min="19" max="19" width="16.42578125" hidden="1" customWidth="1"/>
    <col min="20" max="22" width="15.42578125" hidden="1" customWidth="1"/>
    <col min="23" max="23" width="16.42578125" hidden="1" customWidth="1"/>
    <col min="24" max="24" width="15.42578125" bestFit="1" customWidth="1"/>
    <col min="25" max="26" width="15.42578125" customWidth="1"/>
    <col min="27" max="34" width="15.5703125" customWidth="1"/>
  </cols>
  <sheetData>
    <row r="3" spans="1:34" x14ac:dyDescent="0.25">
      <c r="A3" s="3" t="s">
        <v>64</v>
      </c>
      <c r="B3" s="39" t="s">
        <v>11</v>
      </c>
      <c r="C3" s="39" t="s">
        <v>12</v>
      </c>
      <c r="D3" s="39" t="s">
        <v>13</v>
      </c>
      <c r="E3" s="39" t="s">
        <v>14</v>
      </c>
      <c r="F3" s="39" t="s">
        <v>15</v>
      </c>
      <c r="G3" s="39" t="s">
        <v>16</v>
      </c>
      <c r="H3" s="39" t="s">
        <v>17</v>
      </c>
      <c r="I3" s="39" t="s">
        <v>18</v>
      </c>
      <c r="J3" s="39" t="s">
        <v>19</v>
      </c>
      <c r="K3" s="39" t="s">
        <v>20</v>
      </c>
      <c r="L3" s="39" t="s">
        <v>21</v>
      </c>
      <c r="M3" s="39" t="s">
        <v>22</v>
      </c>
      <c r="N3" s="39" t="s">
        <v>23</v>
      </c>
      <c r="O3" s="39" t="s">
        <v>24</v>
      </c>
      <c r="P3" s="39" t="s">
        <v>25</v>
      </c>
      <c r="Q3" s="39" t="s">
        <v>26</v>
      </c>
      <c r="R3" s="10" t="s">
        <v>27</v>
      </c>
      <c r="S3" s="10" t="s">
        <v>28</v>
      </c>
      <c r="T3" s="10" t="s">
        <v>29</v>
      </c>
      <c r="U3" s="10" t="s">
        <v>30</v>
      </c>
      <c r="V3" s="10" t="s">
        <v>31</v>
      </c>
      <c r="W3" s="10" t="s">
        <v>32</v>
      </c>
      <c r="X3" s="10" t="s">
        <v>33</v>
      </c>
      <c r="Y3" s="10" t="s">
        <v>34</v>
      </c>
      <c r="Z3" s="10" t="s">
        <v>35</v>
      </c>
      <c r="AA3" s="10" t="s">
        <v>36</v>
      </c>
      <c r="AB3" s="10" t="s">
        <v>37</v>
      </c>
      <c r="AC3" s="10" t="s">
        <v>38</v>
      </c>
      <c r="AD3" s="10" t="s">
        <v>39</v>
      </c>
      <c r="AE3" s="10" t="s">
        <v>40</v>
      </c>
      <c r="AF3" s="10" t="s">
        <v>41</v>
      </c>
      <c r="AG3" s="10" t="s">
        <v>42</v>
      </c>
      <c r="AH3" s="10" t="s">
        <v>43</v>
      </c>
    </row>
    <row r="4" spans="1:34" x14ac:dyDescent="0.25">
      <c r="A4" s="6" t="s">
        <v>65</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25">
      <c r="A5" s="5" t="s">
        <v>66</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25">
      <c r="A6" s="5" t="s">
        <v>67</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25">
      <c r="A7" s="5" t="s">
        <v>68</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c r="AA7" s="14"/>
      <c r="AB7" s="14"/>
      <c r="AC7" s="14"/>
      <c r="AD7" s="14"/>
      <c r="AE7" s="14"/>
      <c r="AF7" s="14"/>
      <c r="AG7" s="14"/>
      <c r="AH7" s="14"/>
    </row>
    <row r="8" spans="1:34"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25">
      <c r="N34" s="40"/>
    </row>
    <row r="35" spans="1:34" x14ac:dyDescent="0.25">
      <c r="A35" s="3" t="s">
        <v>69</v>
      </c>
      <c r="B35" s="39" t="s">
        <v>11</v>
      </c>
      <c r="C35" s="39" t="s">
        <v>12</v>
      </c>
      <c r="D35" s="39" t="s">
        <v>13</v>
      </c>
      <c r="E35" s="39" t="s">
        <v>14</v>
      </c>
      <c r="F35" s="39" t="s">
        <v>15</v>
      </c>
      <c r="G35" s="39" t="s">
        <v>16</v>
      </c>
      <c r="H35" s="10" t="s">
        <v>17</v>
      </c>
      <c r="I35" s="10" t="s">
        <v>18</v>
      </c>
      <c r="J35" s="10" t="s">
        <v>19</v>
      </c>
      <c r="K35" s="39" t="s">
        <v>20</v>
      </c>
      <c r="L35" s="10" t="s">
        <v>21</v>
      </c>
      <c r="M35" s="39" t="s">
        <v>22</v>
      </c>
      <c r="N35" s="10" t="s">
        <v>23</v>
      </c>
      <c r="O35" s="10" t="s">
        <v>24</v>
      </c>
      <c r="P35" s="10" t="s">
        <v>25</v>
      </c>
      <c r="Q35" s="10" t="s">
        <v>26</v>
      </c>
      <c r="R35" s="10" t="s">
        <v>27</v>
      </c>
      <c r="S35" s="10" t="s">
        <v>28</v>
      </c>
      <c r="T35" s="10" t="s">
        <v>29</v>
      </c>
      <c r="U35" s="10" t="s">
        <v>30</v>
      </c>
      <c r="V35" s="10" t="s">
        <v>31</v>
      </c>
      <c r="W35" s="10" t="s">
        <v>32</v>
      </c>
      <c r="X35" s="10" t="s">
        <v>33</v>
      </c>
      <c r="Y35" s="10" t="s">
        <v>34</v>
      </c>
      <c r="Z35" s="10" t="s">
        <v>35</v>
      </c>
      <c r="AA35" s="10" t="s">
        <v>36</v>
      </c>
      <c r="AB35" s="10" t="s">
        <v>37</v>
      </c>
      <c r="AC35" s="10" t="s">
        <v>38</v>
      </c>
      <c r="AD35" s="10" t="s">
        <v>39</v>
      </c>
      <c r="AE35" s="10" t="s">
        <v>40</v>
      </c>
      <c r="AF35" s="10" t="s">
        <v>41</v>
      </c>
      <c r="AG35" s="10" t="s">
        <v>42</v>
      </c>
      <c r="AH35" s="10" t="s">
        <v>43</v>
      </c>
    </row>
    <row r="36" spans="1:34" x14ac:dyDescent="0.25">
      <c r="A36" s="6" t="s">
        <v>65</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25">
      <c r="A37" s="5" t="s">
        <v>66</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25">
      <c r="A38" s="5" t="s">
        <v>67</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86</v>
      </c>
      <c r="S38" s="24">
        <f t="shared" si="3"/>
        <v>111</v>
      </c>
      <c r="T38" s="24">
        <f t="shared" si="3"/>
        <v>169</v>
      </c>
      <c r="U38" s="24">
        <f t="shared" si="3"/>
        <v>183</v>
      </c>
      <c r="V38" s="24">
        <f t="shared" si="3"/>
        <v>198</v>
      </c>
      <c r="W38" s="24">
        <f t="shared" si="3"/>
        <v>267</v>
      </c>
      <c r="X38" s="24">
        <f t="shared" si="3"/>
        <v>332</v>
      </c>
      <c r="Y38" s="24">
        <f t="shared" si="3"/>
        <v>398</v>
      </c>
      <c r="Z38" s="24">
        <f t="shared" si="3"/>
        <v>398</v>
      </c>
      <c r="AA38" s="24">
        <f t="shared" si="3"/>
        <v>398</v>
      </c>
      <c r="AB38" s="24">
        <f t="shared" si="3"/>
        <v>398</v>
      </c>
      <c r="AC38" s="24">
        <f t="shared" si="3"/>
        <v>398</v>
      </c>
      <c r="AD38" s="24">
        <f t="shared" si="3"/>
        <v>398</v>
      </c>
      <c r="AE38" s="24">
        <f t="shared" si="3"/>
        <v>398</v>
      </c>
      <c r="AF38" s="24">
        <f t="shared" si="3"/>
        <v>398</v>
      </c>
      <c r="AG38" s="24">
        <f t="shared" si="3"/>
        <v>398</v>
      </c>
      <c r="AH38" s="24">
        <f t="shared" si="3"/>
        <v>398</v>
      </c>
    </row>
    <row r="39" spans="1:34" x14ac:dyDescent="0.25">
      <c r="A39" s="5" t="s">
        <v>70</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0</v>
      </c>
      <c r="S39" s="14">
        <v>25</v>
      </c>
      <c r="T39" s="14">
        <v>58</v>
      </c>
      <c r="U39" s="14">
        <v>14</v>
      </c>
      <c r="V39" s="14">
        <v>15</v>
      </c>
      <c r="W39" s="14">
        <v>69</v>
      </c>
      <c r="X39" s="14">
        <v>65</v>
      </c>
      <c r="Y39" s="14">
        <v>66</v>
      </c>
      <c r="Z39" s="14"/>
      <c r="AA39" s="14"/>
      <c r="AB39" s="14"/>
      <c r="AC39" s="14"/>
      <c r="AD39" s="14"/>
      <c r="AE39" s="14"/>
      <c r="AF39" s="14"/>
      <c r="AG39" s="14"/>
      <c r="AH39" s="14"/>
    </row>
    <row r="40" spans="1:34" x14ac:dyDescent="0.25">
      <c r="A40" s="28" t="s">
        <v>71</v>
      </c>
      <c r="J40" s="40"/>
    </row>
    <row r="41" spans="1:34" x14ac:dyDescent="0.25">
      <c r="A41" s="28"/>
      <c r="J41" s="40"/>
    </row>
    <row r="42" spans="1:34" x14ac:dyDescent="0.25">
      <c r="A42" s="28"/>
      <c r="J42" s="40"/>
    </row>
    <row r="44" spans="1:34" x14ac:dyDescent="0.25">
      <c r="M44" s="38"/>
    </row>
    <row r="45" spans="1:34" x14ac:dyDescent="0.25">
      <c r="M45" s="38"/>
      <c r="N45" s="38"/>
    </row>
    <row r="68" spans="1:34" x14ac:dyDescent="0.25">
      <c r="A68" s="3" t="s">
        <v>73</v>
      </c>
      <c r="B68" s="10" t="s">
        <v>11</v>
      </c>
      <c r="C68" s="39" t="s">
        <v>12</v>
      </c>
      <c r="D68" s="39" t="s">
        <v>13</v>
      </c>
      <c r="E68" s="39" t="s">
        <v>14</v>
      </c>
      <c r="F68" s="39" t="s">
        <v>15</v>
      </c>
      <c r="G68" s="39" t="s">
        <v>16</v>
      </c>
      <c r="H68" s="39" t="s">
        <v>17</v>
      </c>
      <c r="I68" s="39" t="s">
        <v>18</v>
      </c>
      <c r="J68" s="39" t="s">
        <v>19</v>
      </c>
      <c r="K68" s="39" t="s">
        <v>20</v>
      </c>
      <c r="L68" s="39" t="s">
        <v>21</v>
      </c>
      <c r="M68" s="39" t="s">
        <v>22</v>
      </c>
      <c r="N68" s="39" t="s">
        <v>23</v>
      </c>
      <c r="O68" s="39" t="s">
        <v>24</v>
      </c>
      <c r="P68" s="39" t="s">
        <v>25</v>
      </c>
      <c r="Q68" s="39" t="s">
        <v>26</v>
      </c>
      <c r="R68" s="39" t="s">
        <v>27</v>
      </c>
      <c r="S68" s="10" t="s">
        <v>28</v>
      </c>
      <c r="T68" s="10" t="s">
        <v>29</v>
      </c>
      <c r="U68" s="10" t="s">
        <v>30</v>
      </c>
      <c r="V68" s="10" t="s">
        <v>31</v>
      </c>
      <c r="W68" s="10" t="s">
        <v>32</v>
      </c>
      <c r="X68" s="10" t="s">
        <v>33</v>
      </c>
      <c r="Y68" s="10" t="s">
        <v>34</v>
      </c>
      <c r="Z68" s="10" t="s">
        <v>35</v>
      </c>
      <c r="AA68" s="10" t="s">
        <v>36</v>
      </c>
      <c r="AB68" s="10" t="s">
        <v>37</v>
      </c>
      <c r="AC68" s="10" t="s">
        <v>38</v>
      </c>
      <c r="AD68" s="10" t="s">
        <v>39</v>
      </c>
      <c r="AE68" s="10" t="s">
        <v>40</v>
      </c>
      <c r="AF68" s="10" t="s">
        <v>41</v>
      </c>
      <c r="AG68" s="10" t="s">
        <v>42</v>
      </c>
      <c r="AH68" s="10" t="s">
        <v>43</v>
      </c>
    </row>
    <row r="69" spans="1:34" x14ac:dyDescent="0.25">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25">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25">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25">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v>0</v>
      </c>
      <c r="W72" s="14">
        <v>0</v>
      </c>
      <c r="X72" s="14">
        <v>0</v>
      </c>
      <c r="Y72" s="14">
        <v>0</v>
      </c>
      <c r="Z72" s="14"/>
      <c r="AA72" s="14"/>
      <c r="AB72" s="14"/>
      <c r="AC72" s="14"/>
      <c r="AD72" s="14"/>
      <c r="AE72" s="14"/>
      <c r="AF72" s="14"/>
      <c r="AG72" s="14"/>
      <c r="AH72" s="14"/>
    </row>
    <row r="73" spans="1:34" x14ac:dyDescent="0.25">
      <c r="J73" s="40"/>
      <c r="K73" s="40"/>
      <c r="L73" s="40"/>
      <c r="M73" s="40"/>
      <c r="N73" s="40"/>
      <c r="P73" s="40"/>
      <c r="R73" s="40"/>
    </row>
    <row r="74" spans="1:34" x14ac:dyDescent="0.25">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25">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21">
        <v>0</v>
      </c>
      <c r="AB75" s="7">
        <v>0</v>
      </c>
      <c r="AC75" s="7">
        <v>0</v>
      </c>
      <c r="AD75" s="7">
        <v>0</v>
      </c>
      <c r="AE75" s="21">
        <v>0</v>
      </c>
      <c r="AF75" s="7">
        <v>0</v>
      </c>
      <c r="AG75" s="7">
        <v>0</v>
      </c>
      <c r="AH75" s="7">
        <v>0</v>
      </c>
    </row>
    <row r="76" spans="1:34" x14ac:dyDescent="0.25">
      <c r="A76" s="28" t="s">
        <v>80</v>
      </c>
    </row>
    <row r="77" spans="1:34" x14ac:dyDescent="0.25">
      <c r="A77" s="28"/>
    </row>
    <row r="78" spans="1:34" x14ac:dyDescent="0.25">
      <c r="A78" s="28"/>
    </row>
    <row r="79" spans="1:34" s="47" customFormat="1" x14ac:dyDescent="0.25">
      <c r="A79" s="64"/>
      <c r="B79" s="65"/>
      <c r="E79" s="66">
        <v>464</v>
      </c>
    </row>
    <row r="112" spans="3:23" x14ac:dyDescent="0.25">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25">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scale="73"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5" x14ac:dyDescent="0.25"/>
  <cols>
    <col min="1" max="1" width="11.7109375" customWidth="1"/>
  </cols>
  <sheetData>
    <row r="2" spans="1:6" x14ac:dyDescent="0.25">
      <c r="B2" t="s">
        <v>81</v>
      </c>
      <c r="C2" t="s">
        <v>82</v>
      </c>
      <c r="F2" t="s">
        <v>67</v>
      </c>
    </row>
    <row r="3" spans="1:6" x14ac:dyDescent="0.25">
      <c r="A3" t="s">
        <v>83</v>
      </c>
      <c r="B3">
        <v>95</v>
      </c>
      <c r="C3">
        <v>25</v>
      </c>
    </row>
    <row r="4" spans="1:6" x14ac:dyDescent="0.25">
      <c r="A4" t="s">
        <v>84</v>
      </c>
      <c r="B4">
        <v>424</v>
      </c>
      <c r="C4">
        <v>65</v>
      </c>
      <c r="F4">
        <v>4</v>
      </c>
    </row>
    <row r="5" spans="1:6" x14ac:dyDescent="0.25">
      <c r="A5" t="s">
        <v>85</v>
      </c>
      <c r="B5">
        <v>834</v>
      </c>
      <c r="C5">
        <v>216</v>
      </c>
      <c r="F5">
        <v>10</v>
      </c>
    </row>
    <row r="6" spans="1:6" x14ac:dyDescent="0.25">
      <c r="A6" t="s">
        <v>86</v>
      </c>
      <c r="B6">
        <v>105</v>
      </c>
      <c r="C6">
        <v>45</v>
      </c>
    </row>
    <row r="7" spans="1:6" x14ac:dyDescent="0.25">
      <c r="A7" t="s">
        <v>87</v>
      </c>
      <c r="B7">
        <v>125</v>
      </c>
    </row>
    <row r="8" spans="1:6" x14ac:dyDescent="0.25">
      <c r="A8" t="s">
        <v>88</v>
      </c>
      <c r="B8">
        <v>48</v>
      </c>
    </row>
    <row r="9" spans="1:6" x14ac:dyDescent="0.25">
      <c r="A9" t="s">
        <v>88</v>
      </c>
      <c r="B9">
        <v>10</v>
      </c>
    </row>
    <row r="10" spans="1:6" x14ac:dyDescent="0.25">
      <c r="B10">
        <f>SUM(B3:B9)</f>
        <v>1641</v>
      </c>
      <c r="C10">
        <f>SUM(C3:C9)</f>
        <v>351</v>
      </c>
      <c r="D10">
        <f>SUM(B10:C10)</f>
        <v>1992</v>
      </c>
    </row>
    <row r="12" spans="1:6" x14ac:dyDescent="0.25">
      <c r="A12" t="s">
        <v>89</v>
      </c>
      <c r="B12">
        <v>80</v>
      </c>
    </row>
    <row r="13" spans="1:6" x14ac:dyDescent="0.25">
      <c r="A13" t="s">
        <v>89</v>
      </c>
      <c r="B13">
        <v>48</v>
      </c>
    </row>
    <row r="14" spans="1:6" x14ac:dyDescent="0.25">
      <c r="B14">
        <f>SUM(B12:B13)</f>
        <v>128</v>
      </c>
    </row>
    <row r="16" spans="1:6" x14ac:dyDescent="0.25">
      <c r="A16" t="s">
        <v>90</v>
      </c>
      <c r="B16">
        <v>76</v>
      </c>
    </row>
    <row r="17" spans="1:2" x14ac:dyDescent="0.25">
      <c r="A17" t="s">
        <v>90</v>
      </c>
      <c r="B17">
        <v>202</v>
      </c>
    </row>
    <row r="18" spans="1:2" x14ac:dyDescent="0.25">
      <c r="A18" t="s">
        <v>90</v>
      </c>
      <c r="B18">
        <v>181</v>
      </c>
    </row>
    <row r="19" spans="1:2" x14ac:dyDescent="0.25">
      <c r="A19" t="s">
        <v>90</v>
      </c>
      <c r="B19">
        <v>5</v>
      </c>
    </row>
    <row r="20" spans="1:2" x14ac:dyDescent="0.25">
      <c r="B20">
        <f>SUM(B16:B19)</f>
        <v>464</v>
      </c>
    </row>
    <row r="22" spans="1:2" x14ac:dyDescent="0.25">
      <c r="A22" t="s">
        <v>91</v>
      </c>
      <c r="B22">
        <v>2231</v>
      </c>
    </row>
    <row r="23" spans="1:2" x14ac:dyDescent="0.25">
      <c r="A23" t="s">
        <v>91</v>
      </c>
      <c r="B23">
        <v>400</v>
      </c>
    </row>
    <row r="24" spans="1:2" x14ac:dyDescent="0.25">
      <c r="B24">
        <f>SUM(B22:B23)</f>
        <v>2631</v>
      </c>
    </row>
    <row r="26" spans="1:2" x14ac:dyDescent="0.25">
      <c r="A26" t="s">
        <v>72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EF770481-A222-42B0-9FB0-1A7F39B6D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2023-07-28T18:22:36Z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