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3.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5.xml" ContentType="application/vnd.openxmlformats-officedocument.drawingml.chartshapes+xml"/>
  <Override PartName="/xl/charts/chart5.xml" ContentType="application/vnd.openxmlformats-officedocument.drawingml.chart+xml"/>
  <Override PartName="/xl/theme/themeOverride5.xml" ContentType="application/vnd.openxmlformats-officedocument.themeOverride+xml"/>
  <Override PartName="/xl/drawings/drawing6.xml" ContentType="application/vnd.openxmlformats-officedocument.drawingml.chartshapes+xml"/>
  <Override PartName="/xl/drawings/drawing7.xml" ContentType="application/vnd.openxmlformats-officedocument.drawing+xml"/>
  <Override PartName="/xl/charts/chart6.xml" ContentType="application/vnd.openxmlformats-officedocument.drawingml.chart+xml"/>
  <Override PartName="/xl/drawings/drawing8.xml" ContentType="application/vnd.openxmlformats-officedocument.drawingml.chartshapes+xml"/>
  <Override PartName="/xl/charts/chart7.xml" ContentType="application/vnd.openxmlformats-officedocument.drawingml.chart+xml"/>
  <Override PartName="/xl/theme/themeOverride6.xml" ContentType="application/vnd.openxmlformats-officedocument.themeOverride+xml"/>
  <Override PartName="/xl/drawings/drawing9.xml" ContentType="application/vnd.openxmlformats-officedocument.drawingml.chartshapes+xml"/>
  <Override PartName="/xl/charts/chart8.xml" ContentType="application/vnd.openxmlformats-officedocument.drawingml.chart+xml"/>
  <Override PartName="/xl/theme/themeOverride7.xml" ContentType="application/vnd.openxmlformats-officedocument.themeOverride+xml"/>
  <Override PartName="/xl/drawings/drawing10.xml" ContentType="application/vnd.openxmlformats-officedocument.drawingml.chartshapes+xml"/>
  <Override PartName="/xl/charts/chart9.xml" ContentType="application/vnd.openxmlformats-officedocument.drawingml.chart+xml"/>
  <Override PartName="/xl/theme/themeOverride8.xml" ContentType="application/vnd.openxmlformats-officedocument.themeOverride+xml"/>
  <Override PartName="/xl/drawings/drawing11.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defaultThemeVersion="124226"/>
  <mc:AlternateContent xmlns:mc="http://schemas.openxmlformats.org/markup-compatibility/2006">
    <mc:Choice Requires="x15">
      <x15ac:absPath xmlns:x15ac="http://schemas.microsoft.com/office/spreadsheetml/2010/11/ac" url="https://mpactconsulting-my.sharepoint.com/personal/iklement_mpact-consulting_com/Documents/Desktop/"/>
    </mc:Choice>
  </mc:AlternateContent>
  <xr:revisionPtr revIDLastSave="0" documentId="8_{E6BAD8C0-68DF-470B-A805-F2E569DC9B4F}" xr6:coauthVersionLast="47" xr6:coauthVersionMax="47" xr10:uidLastSave="{00000000-0000-0000-0000-000000000000}"/>
  <bookViews>
    <workbookView xWindow="0" yWindow="264" windowWidth="19488" windowHeight="12624" activeTab="2" xr2:uid="{00000000-000D-0000-FFFF-FFFF00000000}"/>
  </bookViews>
  <sheets>
    <sheet name="Intro" sheetId="8" r:id="rId1"/>
    <sheet name="Performance Proj" sheetId="6" r:id="rId2"/>
    <sheet name="Financial Proj" sheetId="5" r:id="rId3"/>
    <sheet name="Sheet1" sheetId="9" state="hidden" r:id="rId4"/>
  </sheets>
  <definedNames>
    <definedName name="_xlnm.Print_Area" localSheetId="2">'Financial Proj'!$A$1:$AH$124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0" i="5" l="1"/>
  <c r="L10" i="5"/>
  <c r="M10" i="5"/>
  <c r="N10" i="5"/>
  <c r="O10" i="5"/>
  <c r="P10" i="5"/>
  <c r="Q10" i="5"/>
  <c r="R10" i="5"/>
  <c r="J10" i="5"/>
  <c r="K43" i="5"/>
  <c r="L43" i="5"/>
  <c r="M43" i="5"/>
  <c r="N43" i="5"/>
  <c r="O43" i="5"/>
  <c r="P43" i="5"/>
  <c r="Q43" i="5"/>
  <c r="R43" i="5"/>
  <c r="J43" i="5"/>
  <c r="K74" i="5"/>
  <c r="L74" i="5"/>
  <c r="M74" i="5"/>
  <c r="N74" i="5"/>
  <c r="O74" i="5"/>
  <c r="P74" i="5"/>
  <c r="Q74" i="5"/>
  <c r="R74" i="5"/>
  <c r="J74" i="5"/>
  <c r="AH97" i="5" l="1"/>
  <c r="P67" i="5"/>
  <c r="Y159" i="6" l="1"/>
  <c r="B24" i="9"/>
  <c r="B20" i="9"/>
  <c r="C10" i="9"/>
  <c r="B10" i="9"/>
  <c r="B14" i="9"/>
  <c r="AA146" i="6"/>
  <c r="AB146" i="6"/>
  <c r="AC146" i="6"/>
  <c r="AE146" i="6"/>
  <c r="AF146" i="6"/>
  <c r="AG146" i="6"/>
  <c r="AH146" i="6"/>
  <c r="AA112" i="6"/>
  <c r="AB112" i="6"/>
  <c r="AC112" i="6"/>
  <c r="AD112" i="6"/>
  <c r="AE112" i="6"/>
  <c r="AF112" i="6"/>
  <c r="AG112" i="6"/>
  <c r="AH112" i="6"/>
  <c r="AA69" i="6"/>
  <c r="AB69" i="6"/>
  <c r="AC69" i="6"/>
  <c r="AE69" i="6"/>
  <c r="AF69" i="6"/>
  <c r="AG69" i="6"/>
  <c r="AH69" i="6"/>
  <c r="AA97" i="5"/>
  <c r="AB97" i="5"/>
  <c r="AC97" i="5"/>
  <c r="AD97" i="5"/>
  <c r="AE97" i="5"/>
  <c r="AF97" i="5"/>
  <c r="AG97" i="5"/>
  <c r="AA99" i="5"/>
  <c r="AB99" i="5"/>
  <c r="AC99" i="5"/>
  <c r="AD99" i="5"/>
  <c r="AE99" i="5"/>
  <c r="AF99" i="5"/>
  <c r="AG99" i="5"/>
  <c r="AH99" i="5"/>
  <c r="B99" i="5"/>
  <c r="B97" i="5"/>
  <c r="B96" i="5"/>
  <c r="AA68" i="5"/>
  <c r="AB68" i="5"/>
  <c r="AC68" i="5"/>
  <c r="AD68" i="5"/>
  <c r="AE68" i="5"/>
  <c r="AF68" i="5"/>
  <c r="AG68" i="5"/>
  <c r="AH68" i="5"/>
  <c r="D66" i="5"/>
  <c r="C66" i="5"/>
  <c r="N67" i="5"/>
  <c r="M67" i="5"/>
  <c r="L67" i="5"/>
  <c r="K67" i="5"/>
  <c r="J67" i="5"/>
  <c r="I67" i="5"/>
  <c r="H67" i="5"/>
  <c r="G67" i="5"/>
  <c r="F67" i="5"/>
  <c r="E67" i="5"/>
  <c r="E66" i="5" s="1"/>
  <c r="F35" i="5"/>
  <c r="G35" i="5"/>
  <c r="H35" i="5"/>
  <c r="I35" i="5"/>
  <c r="J35" i="5"/>
  <c r="K35" i="5"/>
  <c r="E35" i="5"/>
  <c r="E68" i="5"/>
  <c r="F68" i="5" s="1"/>
  <c r="G68" i="5" s="1"/>
  <c r="H68" i="5" s="1"/>
  <c r="I68" i="5" s="1"/>
  <c r="J68" i="5" s="1"/>
  <c r="K68" i="5" s="1"/>
  <c r="L68" i="5" s="1"/>
  <c r="M68" i="5" s="1"/>
  <c r="N68" i="5" s="1"/>
  <c r="O68" i="5" s="1"/>
  <c r="D10" i="9" l="1"/>
  <c r="AE66" i="5"/>
  <c r="AH66" i="5"/>
  <c r="M66" i="5"/>
  <c r="AA66" i="5"/>
  <c r="T66" i="5"/>
  <c r="H66" i="5"/>
  <c r="X66" i="5"/>
  <c r="I66" i="5"/>
  <c r="Q66" i="5"/>
  <c r="Y66" i="5"/>
  <c r="AG66" i="5"/>
  <c r="K66" i="5"/>
  <c r="P66" i="5"/>
  <c r="AF66" i="5"/>
  <c r="J66" i="5"/>
  <c r="R66" i="5"/>
  <c r="Z66" i="5"/>
  <c r="S66" i="5"/>
  <c r="AC66" i="5"/>
  <c r="L66" i="5"/>
  <c r="U66" i="5"/>
  <c r="F66" i="5"/>
  <c r="N66" i="5"/>
  <c r="V66" i="5"/>
  <c r="AD66" i="5"/>
  <c r="AB66" i="5"/>
  <c r="G66" i="5"/>
  <c r="O66" i="5"/>
  <c r="W66" i="5"/>
  <c r="W68" i="5"/>
  <c r="X68" i="5"/>
  <c r="Y68" i="5"/>
  <c r="Z68" i="5"/>
  <c r="O69" i="6"/>
  <c r="P69" i="6"/>
  <c r="K97" i="5"/>
  <c r="C97" i="5"/>
  <c r="C146" i="6"/>
  <c r="D68" i="5"/>
  <c r="D99" i="5"/>
  <c r="H99" i="5"/>
  <c r="I99" i="5"/>
  <c r="J99" i="5"/>
  <c r="K99" i="5"/>
  <c r="L99" i="5"/>
  <c r="M99" i="5"/>
  <c r="N99" i="5"/>
  <c r="O99" i="5"/>
  <c r="P99" i="5"/>
  <c r="Q99" i="5"/>
  <c r="R99" i="5"/>
  <c r="S99" i="5"/>
  <c r="T99" i="5"/>
  <c r="U99" i="5"/>
  <c r="V99" i="5"/>
  <c r="W99" i="5"/>
  <c r="X99" i="5"/>
  <c r="Y99" i="5"/>
  <c r="Z99" i="5"/>
  <c r="C99" i="5"/>
  <c r="C68" i="5"/>
  <c r="M146" i="6"/>
  <c r="J146" i="6"/>
  <c r="F146" i="6"/>
  <c r="C112" i="6"/>
  <c r="B113" i="6"/>
  <c r="C113" i="6" s="1"/>
  <c r="D113" i="6" s="1"/>
  <c r="E113" i="6" s="1"/>
  <c r="F113" i="6" s="1"/>
  <c r="G113" i="6" s="1"/>
  <c r="H113" i="6" s="1"/>
  <c r="I113" i="6" s="1"/>
  <c r="J113" i="6" s="1"/>
  <c r="K113" i="6" s="1"/>
  <c r="L113" i="6" s="1"/>
  <c r="M113" i="6" s="1"/>
  <c r="N113" i="6" s="1"/>
  <c r="O113" i="6" s="1"/>
  <c r="P113" i="6" s="1"/>
  <c r="Q113" i="6" s="1"/>
  <c r="R113" i="6" s="1"/>
  <c r="S113" i="6" s="1"/>
  <c r="T113" i="6" s="1"/>
  <c r="U113" i="6" s="1"/>
  <c r="V113" i="6" s="1"/>
  <c r="W113" i="6" s="1"/>
  <c r="X113" i="6" s="1"/>
  <c r="Y113" i="6" s="1"/>
  <c r="Z113" i="6" s="1"/>
  <c r="AA113" i="6" s="1"/>
  <c r="AB113" i="6" s="1"/>
  <c r="AC113" i="6" s="1"/>
  <c r="AD113" i="6" s="1"/>
  <c r="AE113" i="6" s="1"/>
  <c r="AF113" i="6" s="1"/>
  <c r="AG113" i="6" s="1"/>
  <c r="AH113" i="6" s="1"/>
  <c r="D112" i="6"/>
  <c r="E112" i="6"/>
  <c r="F112" i="6"/>
  <c r="G112" i="6"/>
  <c r="H112" i="6"/>
  <c r="I112" i="6"/>
  <c r="J112" i="6"/>
  <c r="K112" i="6"/>
  <c r="L112" i="6"/>
  <c r="M112" i="6"/>
  <c r="N112" i="6"/>
  <c r="O112" i="6"/>
  <c r="T112" i="6"/>
  <c r="U112" i="6"/>
  <c r="V112" i="6"/>
  <c r="W112" i="6"/>
  <c r="X112" i="6"/>
  <c r="Y112" i="6"/>
  <c r="Z112" i="6"/>
  <c r="B112" i="6"/>
  <c r="E69" i="6"/>
  <c r="D69" i="6"/>
  <c r="C69" i="6"/>
  <c r="B70" i="6"/>
  <c r="C70" i="6" s="1"/>
  <c r="D70" i="6" s="1"/>
  <c r="E70" i="6" s="1"/>
  <c r="F70" i="6" s="1"/>
  <c r="G70" i="6" s="1"/>
  <c r="H70" i="6" s="1"/>
  <c r="I70" i="6" s="1"/>
  <c r="J70" i="6" s="1"/>
  <c r="K70" i="6" s="1"/>
  <c r="L70" i="6" s="1"/>
  <c r="M70" i="6" s="1"/>
  <c r="N70" i="6" s="1"/>
  <c r="O70" i="6" s="1"/>
  <c r="P70" i="6" s="1"/>
  <c r="Q70" i="6" s="1"/>
  <c r="R70" i="6" s="1"/>
  <c r="S70" i="6" s="1"/>
  <c r="T70" i="6" s="1"/>
  <c r="U70" i="6" s="1"/>
  <c r="V70" i="6" s="1"/>
  <c r="W70" i="6" s="1"/>
  <c r="X70" i="6" s="1"/>
  <c r="Y70" i="6" s="1"/>
  <c r="Z70" i="6" s="1"/>
  <c r="AA70" i="6" s="1"/>
  <c r="AB70" i="6" s="1"/>
  <c r="AC70" i="6" s="1"/>
  <c r="AD70" i="6" s="1"/>
  <c r="AE70" i="6" s="1"/>
  <c r="AF70" i="6" s="1"/>
  <c r="AG70" i="6" s="1"/>
  <c r="AH70" i="6" s="1"/>
  <c r="B6" i="6"/>
  <c r="C6" i="6" s="1"/>
  <c r="D6" i="6" s="1"/>
  <c r="E6" i="6" s="1"/>
  <c r="F6" i="6" s="1"/>
  <c r="G6" i="6" s="1"/>
  <c r="H6" i="6" s="1"/>
  <c r="I6" i="6" s="1"/>
  <c r="J6" i="6" s="1"/>
  <c r="K6" i="6" s="1"/>
  <c r="L6" i="6" s="1"/>
  <c r="M6" i="6" s="1"/>
  <c r="N6" i="6" s="1"/>
  <c r="O6" i="6" s="1"/>
  <c r="P6" i="6" s="1"/>
  <c r="Q6" i="6" s="1"/>
  <c r="R6" i="6" s="1"/>
  <c r="S6" i="6" s="1"/>
  <c r="T6" i="6" s="1"/>
  <c r="U6" i="6" s="1"/>
  <c r="V6" i="6" s="1"/>
  <c r="W6" i="6" s="1"/>
  <c r="X6" i="6" s="1"/>
  <c r="Y6" i="6" s="1"/>
  <c r="Z6" i="6" s="1"/>
  <c r="AA6" i="6" s="1"/>
  <c r="AB6" i="6" s="1"/>
  <c r="AC6" i="6" s="1"/>
  <c r="AD6" i="6" s="1"/>
  <c r="AE6" i="6" s="1"/>
  <c r="AF6" i="6" s="1"/>
  <c r="AG6" i="6" s="1"/>
  <c r="AH6" i="6" s="1"/>
  <c r="D146" i="6"/>
  <c r="E146" i="6"/>
  <c r="G146" i="6"/>
  <c r="H146" i="6"/>
  <c r="I146" i="6"/>
  <c r="K146" i="6"/>
  <c r="L146" i="6"/>
  <c r="N146" i="6"/>
  <c r="O146" i="6"/>
  <c r="P146" i="6"/>
  <c r="Q146" i="6"/>
  <c r="R146" i="6"/>
  <c r="S146" i="6"/>
  <c r="T146" i="6"/>
  <c r="U146" i="6"/>
  <c r="V146" i="6"/>
  <c r="W146" i="6"/>
  <c r="X146" i="6"/>
  <c r="Y146" i="6"/>
  <c r="B146" i="6"/>
  <c r="B145" i="6" s="1"/>
  <c r="B148" i="6"/>
  <c r="B147" i="6" s="1"/>
  <c r="C147" i="6" s="1"/>
  <c r="D147" i="6" s="1"/>
  <c r="E147" i="6" s="1"/>
  <c r="F147" i="6" s="1"/>
  <c r="G147" i="6" s="1"/>
  <c r="H147" i="6" s="1"/>
  <c r="I147" i="6" s="1"/>
  <c r="J147" i="6" s="1"/>
  <c r="K147" i="6" s="1"/>
  <c r="L147" i="6" s="1"/>
  <c r="M147" i="6" s="1"/>
  <c r="N147" i="6" s="1"/>
  <c r="O147" i="6" s="1"/>
  <c r="P147" i="6" s="1"/>
  <c r="Q147" i="6" s="1"/>
  <c r="R147" i="6" s="1"/>
  <c r="S147" i="6" s="1"/>
  <c r="T147" i="6" s="1"/>
  <c r="U147" i="6" s="1"/>
  <c r="V147" i="6" s="1"/>
  <c r="W147" i="6" s="1"/>
  <c r="X147" i="6" s="1"/>
  <c r="Y147" i="6" s="1"/>
  <c r="Z147" i="6" s="1"/>
  <c r="AA147" i="6" s="1"/>
  <c r="AB147" i="6" s="1"/>
  <c r="AC147" i="6" s="1"/>
  <c r="AD147" i="6" s="1"/>
  <c r="AE147" i="6" s="1"/>
  <c r="AF147" i="6" s="1"/>
  <c r="AG147" i="6" s="1"/>
  <c r="AH147" i="6" s="1"/>
  <c r="F69" i="6"/>
  <c r="G69" i="6"/>
  <c r="H69" i="6"/>
  <c r="L69" i="6"/>
  <c r="W69" i="6"/>
  <c r="X69" i="6"/>
  <c r="Y69" i="6"/>
  <c r="B69" i="6"/>
  <c r="B68" i="6" s="1"/>
  <c r="B4" i="6"/>
  <c r="C4" i="6" s="1"/>
  <c r="D4" i="6" s="1"/>
  <c r="E4" i="6" s="1"/>
  <c r="F4" i="6" s="1"/>
  <c r="G4" i="6" s="1"/>
  <c r="H4" i="6" s="1"/>
  <c r="I4" i="6" s="1"/>
  <c r="J4" i="6" s="1"/>
  <c r="K4" i="6" s="1"/>
  <c r="L4" i="6" s="1"/>
  <c r="M4" i="6" s="1"/>
  <c r="N4" i="6" s="1"/>
  <c r="O4" i="6" s="1"/>
  <c r="P4" i="6" s="1"/>
  <c r="Q4" i="6" s="1"/>
  <c r="R4" i="6" s="1"/>
  <c r="S4" i="6" s="1"/>
  <c r="T4" i="6" s="1"/>
  <c r="U4" i="6" s="1"/>
  <c r="V4" i="6" s="1"/>
  <c r="W4" i="6" s="1"/>
  <c r="X4" i="6" s="1"/>
  <c r="Y4" i="6" s="1"/>
  <c r="Z4" i="6" s="1"/>
  <c r="AA4" i="6" s="1"/>
  <c r="AB4" i="6" s="1"/>
  <c r="AC4" i="6" s="1"/>
  <c r="AD4" i="6" s="1"/>
  <c r="AE4" i="6" s="1"/>
  <c r="AF4" i="6" s="1"/>
  <c r="AG4" i="6" s="1"/>
  <c r="AH4" i="6" s="1"/>
  <c r="B5" i="5"/>
  <c r="C5" i="5" s="1"/>
  <c r="D5" i="5" s="1"/>
  <c r="E5" i="5" s="1"/>
  <c r="F5" i="5" s="1"/>
  <c r="G5" i="5" s="1"/>
  <c r="H5" i="5" s="1"/>
  <c r="I5" i="5" s="1"/>
  <c r="J5" i="5" s="1"/>
  <c r="K5" i="5" s="1"/>
  <c r="L5" i="5" s="1"/>
  <c r="M5" i="5" s="1"/>
  <c r="N5" i="5" s="1"/>
  <c r="O5" i="5" s="1"/>
  <c r="P5" i="5" s="1"/>
  <c r="Q5" i="5" s="1"/>
  <c r="R5" i="5" s="1"/>
  <c r="S5" i="5" s="1"/>
  <c r="T5" i="5" s="1"/>
  <c r="U5" i="5" s="1"/>
  <c r="V5" i="5" s="1"/>
  <c r="W5" i="5" s="1"/>
  <c r="X5" i="5" s="1"/>
  <c r="Y5" i="5" s="1"/>
  <c r="Z5" i="5" s="1"/>
  <c r="AA5" i="5" s="1"/>
  <c r="AB5" i="5" s="1"/>
  <c r="AC5" i="5" s="1"/>
  <c r="AD5" i="5" s="1"/>
  <c r="AE5" i="5" s="1"/>
  <c r="AF5" i="5" s="1"/>
  <c r="AG5" i="5" s="1"/>
  <c r="AH5" i="5" s="1"/>
  <c r="D97" i="5"/>
  <c r="E97" i="5"/>
  <c r="F97" i="5"/>
  <c r="G97" i="5"/>
  <c r="H97" i="5"/>
  <c r="I97" i="5"/>
  <c r="J97" i="5"/>
  <c r="W97" i="5"/>
  <c r="X97" i="5"/>
  <c r="Y97" i="5"/>
  <c r="Z97" i="5"/>
  <c r="B68" i="5"/>
  <c r="B3" i="5"/>
  <c r="C3" i="5" s="1"/>
  <c r="D3" i="5" s="1"/>
  <c r="E3" i="5" s="1"/>
  <c r="F3" i="5" s="1"/>
  <c r="G3" i="5" s="1"/>
  <c r="H3" i="5" s="1"/>
  <c r="I3" i="5" s="1"/>
  <c r="J3" i="5" s="1"/>
  <c r="K3" i="5" s="1"/>
  <c r="L3" i="5" s="1"/>
  <c r="M3" i="5" s="1"/>
  <c r="N3" i="5" s="1"/>
  <c r="B38" i="6"/>
  <c r="C38" i="6" s="1"/>
  <c r="D38" i="6" s="1"/>
  <c r="E38" i="6" s="1"/>
  <c r="F38" i="6" s="1"/>
  <c r="G38" i="6" s="1"/>
  <c r="H38" i="6" s="1"/>
  <c r="I38" i="6" s="1"/>
  <c r="J38" i="6" s="1"/>
  <c r="L38" i="6" s="1"/>
  <c r="M38" i="6" s="1"/>
  <c r="N38" i="6" s="1"/>
  <c r="B98" i="5"/>
  <c r="C98" i="5" s="1"/>
  <c r="B66" i="5"/>
  <c r="B36" i="5"/>
  <c r="C36" i="5" s="1"/>
  <c r="D36" i="5" s="1"/>
  <c r="E36" i="5" s="1"/>
  <c r="F36" i="5" s="1"/>
  <c r="G36" i="5" s="1"/>
  <c r="H36" i="5" s="1"/>
  <c r="I36" i="5" s="1"/>
  <c r="J36" i="5" s="1"/>
  <c r="K36" i="5" s="1"/>
  <c r="L36" i="5" s="1"/>
  <c r="M36" i="5" s="1"/>
  <c r="N36" i="5" s="1"/>
  <c r="O36" i="5" s="1"/>
  <c r="P36" i="5" s="1"/>
  <c r="Q36" i="5" s="1"/>
  <c r="R36" i="5" s="1"/>
  <c r="S36" i="5" s="1"/>
  <c r="T36" i="5" s="1"/>
  <c r="U36" i="5" s="1"/>
  <c r="V36" i="5" s="1"/>
  <c r="W36" i="5" s="1"/>
  <c r="X36" i="5" s="1"/>
  <c r="Y36" i="5" s="1"/>
  <c r="Z36" i="5" s="1"/>
  <c r="AA36" i="5" s="1"/>
  <c r="AB36" i="5" s="1"/>
  <c r="AC36" i="5" s="1"/>
  <c r="AD36" i="5" s="1"/>
  <c r="AE36" i="5" s="1"/>
  <c r="AF36" i="5" s="1"/>
  <c r="AG36" i="5" s="1"/>
  <c r="AH36" i="5" s="1"/>
  <c r="B34" i="5"/>
  <c r="C34" i="5" s="1"/>
  <c r="D34" i="5" s="1"/>
  <c r="E34" i="5" s="1"/>
  <c r="F34" i="5" s="1"/>
  <c r="G34" i="5" s="1"/>
  <c r="H34" i="5" s="1"/>
  <c r="I34" i="5" s="1"/>
  <c r="J34" i="5" s="1"/>
  <c r="K34" i="5" s="1"/>
  <c r="L34" i="5" s="1"/>
  <c r="M34" i="5" s="1"/>
  <c r="N34" i="5" s="1"/>
  <c r="O34" i="5" s="1"/>
  <c r="P34" i="5" s="1"/>
  <c r="Q34" i="5" s="1"/>
  <c r="R34" i="5" s="1"/>
  <c r="S34" i="5" s="1"/>
  <c r="T34" i="5" s="1"/>
  <c r="U34" i="5" s="1"/>
  <c r="V34" i="5" s="1"/>
  <c r="W34" i="5" s="1"/>
  <c r="X34" i="5" s="1"/>
  <c r="Y34" i="5" s="1"/>
  <c r="Z34" i="5" s="1"/>
  <c r="AA34" i="5" s="1"/>
  <c r="AB34" i="5" s="1"/>
  <c r="AC34" i="5" s="1"/>
  <c r="AD34" i="5" s="1"/>
  <c r="AE34" i="5" s="1"/>
  <c r="AF34" i="5" s="1"/>
  <c r="AG34" i="5" s="1"/>
  <c r="AH34" i="5" s="1"/>
  <c r="B36" i="6"/>
  <c r="C36" i="6" s="1"/>
  <c r="D36" i="6" s="1"/>
  <c r="E36" i="6" s="1"/>
  <c r="F36" i="6" s="1"/>
  <c r="G36" i="6" s="1"/>
  <c r="H36" i="6" s="1"/>
  <c r="I36" i="6" s="1"/>
  <c r="J36" i="6" s="1"/>
  <c r="K36" i="6" s="1"/>
  <c r="L36" i="6" s="1"/>
  <c r="M36" i="6" s="1"/>
  <c r="N36" i="6" s="1"/>
  <c r="O36" i="6" s="1"/>
  <c r="P36" i="6" s="1"/>
  <c r="Q36" i="6" s="1"/>
  <c r="R36" i="6" s="1"/>
  <c r="S36" i="6" s="1"/>
  <c r="T36" i="6" s="1"/>
  <c r="U36" i="6" s="1"/>
  <c r="V36" i="6" s="1"/>
  <c r="W36" i="6" s="1"/>
  <c r="X36" i="6" s="1"/>
  <c r="Y36" i="6" s="1"/>
  <c r="Z36" i="6" s="1"/>
  <c r="AA36" i="6" s="1"/>
  <c r="AB36" i="6" s="1"/>
  <c r="AC36" i="6" s="1"/>
  <c r="AD36" i="6" s="1"/>
  <c r="AE36" i="6" s="1"/>
  <c r="AF36" i="6" s="1"/>
  <c r="AG36" i="6" s="1"/>
  <c r="AH36" i="6" s="1"/>
  <c r="B111" i="6"/>
  <c r="E99" i="5"/>
  <c r="U68" i="5"/>
  <c r="V68" i="5"/>
  <c r="T68" i="5"/>
  <c r="Q68" i="5"/>
  <c r="P68" i="5"/>
  <c r="S68" i="5"/>
  <c r="R68" i="5"/>
  <c r="F99" i="5"/>
  <c r="G99" i="5"/>
  <c r="Q97" i="5"/>
  <c r="L97" i="5"/>
  <c r="R97" i="5"/>
  <c r="N97" i="5"/>
  <c r="M97" i="5"/>
  <c r="S97" i="5"/>
  <c r="P97" i="5"/>
  <c r="V97" i="5"/>
  <c r="T97" i="5"/>
  <c r="U97" i="5"/>
  <c r="C68" i="6" l="1"/>
  <c r="D68" i="6" s="1"/>
  <c r="E68" i="6" s="1"/>
  <c r="F68" i="6" s="1"/>
  <c r="G68" i="6" s="1"/>
  <c r="H68" i="6" s="1"/>
  <c r="I68" i="6" s="1"/>
  <c r="J68" i="6" s="1"/>
  <c r="K68" i="6" s="1"/>
  <c r="L68" i="6" s="1"/>
  <c r="M68" i="6" s="1"/>
  <c r="N68" i="6" s="1"/>
  <c r="O68" i="6" s="1"/>
  <c r="P68" i="6" s="1"/>
  <c r="Q68" i="6" s="1"/>
  <c r="R68" i="6" s="1"/>
  <c r="S68" i="6" s="1"/>
  <c r="T68" i="6" s="1"/>
  <c r="U68" i="6" s="1"/>
  <c r="V68" i="6" s="1"/>
  <c r="W68" i="6" s="1"/>
  <c r="X68" i="6" s="1"/>
  <c r="Y68" i="6" s="1"/>
  <c r="Z68" i="6" s="1"/>
  <c r="AA68" i="6" s="1"/>
  <c r="AB68" i="6" s="1"/>
  <c r="AC68" i="6" s="1"/>
  <c r="AD68" i="6" s="1"/>
  <c r="AE68" i="6" s="1"/>
  <c r="AF68" i="6" s="1"/>
  <c r="AG68" i="6" s="1"/>
  <c r="AH68" i="6" s="1"/>
  <c r="C145" i="6"/>
  <c r="D145" i="6" s="1"/>
  <c r="E145" i="6" s="1"/>
  <c r="F145" i="6" s="1"/>
  <c r="G145" i="6" s="1"/>
  <c r="H145" i="6" s="1"/>
  <c r="I145" i="6" s="1"/>
  <c r="J145" i="6" s="1"/>
  <c r="K145" i="6" s="1"/>
  <c r="L145" i="6" s="1"/>
  <c r="M145" i="6" s="1"/>
  <c r="N145" i="6" s="1"/>
  <c r="O145" i="6" s="1"/>
  <c r="P145" i="6" s="1"/>
  <c r="Q145" i="6" s="1"/>
  <c r="R145" i="6" s="1"/>
  <c r="S145" i="6" s="1"/>
  <c r="T145" i="6" s="1"/>
  <c r="U145" i="6" s="1"/>
  <c r="V145" i="6" s="1"/>
  <c r="W145" i="6" s="1"/>
  <c r="X145" i="6" s="1"/>
  <c r="Y145" i="6" s="1"/>
  <c r="Z145" i="6" s="1"/>
  <c r="AA145" i="6" s="1"/>
  <c r="AB145" i="6" s="1"/>
  <c r="AC145" i="6" s="1"/>
  <c r="AD145" i="6" s="1"/>
  <c r="AE145" i="6" s="1"/>
  <c r="AF145" i="6" s="1"/>
  <c r="AG145" i="6" s="1"/>
  <c r="AH145" i="6" s="1"/>
  <c r="Q38" i="6"/>
  <c r="R38" i="6" s="1"/>
  <c r="S38" i="6" s="1"/>
  <c r="T38" i="6" s="1"/>
  <c r="U38" i="6" s="1"/>
  <c r="V38" i="6" s="1"/>
  <c r="W38" i="6" s="1"/>
  <c r="X38" i="6" s="1"/>
  <c r="Y38" i="6" s="1"/>
  <c r="Z38" i="6" s="1"/>
  <c r="AA38" i="6" s="1"/>
  <c r="AB38" i="6" s="1"/>
  <c r="AC38" i="6" s="1"/>
  <c r="AD38" i="6" s="1"/>
  <c r="AE38" i="6" s="1"/>
  <c r="AF38" i="6" s="1"/>
  <c r="AG38" i="6" s="1"/>
  <c r="AH38" i="6" s="1"/>
  <c r="D98" i="5"/>
  <c r="E98" i="5" s="1"/>
  <c r="F98" i="5" s="1"/>
  <c r="G98" i="5" s="1"/>
  <c r="H98" i="5" s="1"/>
  <c r="I98" i="5" s="1"/>
  <c r="J98" i="5" s="1"/>
  <c r="K98" i="5" s="1"/>
  <c r="L98" i="5" s="1"/>
  <c r="M98" i="5" s="1"/>
  <c r="N98" i="5" s="1"/>
  <c r="O98" i="5" s="1"/>
  <c r="P98" i="5" s="1"/>
  <c r="Q98" i="5" s="1"/>
  <c r="R98" i="5" s="1"/>
  <c r="S98" i="5" s="1"/>
  <c r="T98" i="5" s="1"/>
  <c r="U98" i="5" s="1"/>
  <c r="V98" i="5" s="1"/>
  <c r="W98" i="5" s="1"/>
  <c r="X98" i="5" s="1"/>
  <c r="Y98" i="5" s="1"/>
  <c r="Z98" i="5" s="1"/>
  <c r="AA98" i="5" s="1"/>
  <c r="AB98" i="5" s="1"/>
  <c r="AC98" i="5" s="1"/>
  <c r="AD98" i="5" s="1"/>
  <c r="AE98" i="5" s="1"/>
  <c r="AF98" i="5" s="1"/>
  <c r="AG98" i="5" s="1"/>
  <c r="AH98" i="5" s="1"/>
  <c r="C96" i="5"/>
  <c r="D96" i="5" s="1"/>
  <c r="E96" i="5" s="1"/>
  <c r="F96" i="5" s="1"/>
  <c r="G96" i="5" s="1"/>
  <c r="H96" i="5" s="1"/>
  <c r="I96" i="5" s="1"/>
  <c r="J96" i="5" s="1"/>
  <c r="K96" i="5" s="1"/>
  <c r="L96" i="5" s="1"/>
  <c r="M96" i="5" s="1"/>
  <c r="N96" i="5" s="1"/>
  <c r="C111" i="6"/>
  <c r="D111" i="6" s="1"/>
  <c r="E111" i="6" s="1"/>
  <c r="F111" i="6" s="1"/>
  <c r="G111" i="6" s="1"/>
  <c r="H111" i="6" s="1"/>
  <c r="I111" i="6" s="1"/>
  <c r="J111" i="6" s="1"/>
  <c r="K111" i="6" s="1"/>
  <c r="L111" i="6" s="1"/>
  <c r="M111" i="6" s="1"/>
  <c r="N111" i="6" s="1"/>
  <c r="O111" i="6" s="1"/>
  <c r="P111" i="6" s="1"/>
  <c r="Q111" i="6" s="1"/>
  <c r="R111" i="6" s="1"/>
  <c r="S111" i="6" s="1"/>
  <c r="T111" i="6" s="1"/>
  <c r="U111" i="6" s="1"/>
  <c r="V111" i="6" s="1"/>
  <c r="W111" i="6" s="1"/>
  <c r="X111" i="6" s="1"/>
  <c r="Y111" i="6" s="1"/>
  <c r="Z111" i="6" s="1"/>
  <c r="AA111" i="6" s="1"/>
  <c r="AB111" i="6" s="1"/>
  <c r="AC111" i="6" s="1"/>
  <c r="AD111" i="6" s="1"/>
  <c r="AE111" i="6" s="1"/>
  <c r="AF111" i="6" s="1"/>
  <c r="AG111" i="6" s="1"/>
  <c r="AH111" i="6" s="1"/>
  <c r="O97" i="5"/>
  <c r="O3" i="5"/>
  <c r="P3" i="5" s="1"/>
  <c r="Q3" i="5" s="1"/>
  <c r="R3" i="5" s="1"/>
  <c r="S3" i="5" s="1"/>
  <c r="T3" i="5" s="1"/>
  <c r="U3" i="5" s="1"/>
  <c r="V3" i="5" s="1"/>
  <c r="W3" i="5" s="1"/>
  <c r="X3" i="5" s="1"/>
  <c r="Y3" i="5" s="1"/>
  <c r="Z3" i="5" s="1"/>
  <c r="AA3" i="5" s="1"/>
  <c r="AB3" i="5" s="1"/>
  <c r="AC3" i="5" s="1"/>
  <c r="AD3" i="5" s="1"/>
  <c r="AE3" i="5" s="1"/>
  <c r="AF3" i="5" s="1"/>
  <c r="AG3" i="5" s="1"/>
  <c r="AH3" i="5" s="1"/>
  <c r="AH96" i="5" l="1"/>
  <c r="O96" i="5"/>
  <c r="P96" i="5" s="1"/>
  <c r="Q96" i="5" s="1"/>
  <c r="R96" i="5" s="1"/>
  <c r="S96" i="5" s="1"/>
  <c r="T96" i="5" s="1"/>
  <c r="U96" i="5" s="1"/>
  <c r="V96" i="5" s="1"/>
  <c r="W96" i="5" s="1"/>
  <c r="X96" i="5" s="1"/>
  <c r="Y96" i="5" s="1"/>
  <c r="Z96" i="5" s="1"/>
  <c r="AA96" i="5" s="1"/>
  <c r="AB96" i="5" s="1"/>
  <c r="AC96" i="5" s="1"/>
  <c r="AD96" i="5" s="1"/>
  <c r="AE96" i="5" s="1"/>
  <c r="AF96" i="5" s="1"/>
  <c r="AG96" i="5" s="1"/>
</calcChain>
</file>

<file path=xl/sharedStrings.xml><?xml version="1.0" encoding="utf-8"?>
<sst xmlns="http://schemas.openxmlformats.org/spreadsheetml/2006/main" count="413" uniqueCount="114">
  <si>
    <r>
      <rPr>
        <b/>
        <sz val="11"/>
        <color indexed="8"/>
        <rFont val="Calibri"/>
        <family val="2"/>
      </rPr>
      <t>State of North Carolina 
Community Development Block Grant – Disaster Recovery (CDBG-DR) Program 
Projections of Expenditures and Outcomes - as of Quarter Ending March 31, 2022</t>
    </r>
    <r>
      <rPr>
        <sz val="11"/>
        <color theme="1"/>
        <rFont val="Calibri"/>
        <family val="2"/>
        <scheme val="minor"/>
      </rPr>
      <t xml:space="preserve">
Grant # B-16-DL-37-0001
Background: The Federal Register notice authorizing North Carolina’s allocation of CDBG-DR funds requires the State to publish a projection of expenditures and outcomes. The following projections follow a HUD-specified template designed to distinguish investments in housing, non-housing and planning/administrative activities. 
This update reflects the entire grant amount.
Reading the Projections: The HUD format contains two spreadsheets: one for financial projections and one for performance indicators. The projections indicate a month and year that corresponds to the beginning of the quarter. For example, 7/2018 represents the quarter from 7/1/2018-9/30/2018.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t>
    </r>
  </si>
  <si>
    <t>(MtD July)</t>
  </si>
  <si>
    <t>QtD thru 9/30/19</t>
  </si>
  <si>
    <t>QtD thru 12/31/19</t>
  </si>
  <si>
    <t>QtD thru 3/31/20</t>
  </si>
  <si>
    <t>QtD thru 06/30/20</t>
  </si>
  <si>
    <t>QtD thru 9/30/20</t>
  </si>
  <si>
    <t>QtD thru 12/31/20</t>
  </si>
  <si>
    <t>QtD thru 03/31/21</t>
  </si>
  <si>
    <t>QtD thru 06/30/21</t>
  </si>
  <si>
    <t>QtD thru 12/31/21</t>
  </si>
  <si>
    <t>QtD thru 03/31/22</t>
  </si>
  <si>
    <t>QtD thru 06/30/22</t>
  </si>
  <si>
    <t>QtD thru 09/30/22</t>
  </si>
  <si>
    <t>Housing</t>
  </si>
  <si>
    <t>07/2017</t>
  </si>
  <si>
    <t>10/2017</t>
  </si>
  <si>
    <t>01/2018</t>
  </si>
  <si>
    <t>4/2018</t>
  </si>
  <si>
    <t>07/2018</t>
  </si>
  <si>
    <t>10/2018</t>
  </si>
  <si>
    <t>01/2019</t>
  </si>
  <si>
    <t>4/2019</t>
  </si>
  <si>
    <t>07/2019</t>
  </si>
  <si>
    <t>10/2019</t>
  </si>
  <si>
    <t>01/2020</t>
  </si>
  <si>
    <t>4/2020</t>
  </si>
  <si>
    <t>07/2020</t>
  </si>
  <si>
    <t>10/2020</t>
  </si>
  <si>
    <t>01/2021</t>
  </si>
  <si>
    <t>4/2021</t>
  </si>
  <si>
    <t>07/2021</t>
  </si>
  <si>
    <t>10/2021</t>
  </si>
  <si>
    <t>01/2022</t>
  </si>
  <si>
    <t>4/2022</t>
  </si>
  <si>
    <t>07/2022</t>
  </si>
  <si>
    <t>10/2022</t>
  </si>
  <si>
    <t>01/2023</t>
  </si>
  <si>
    <t>4/2023</t>
  </si>
  <si>
    <t>07/2023</t>
  </si>
  <si>
    <t>10/2023</t>
  </si>
  <si>
    <t>01/2024</t>
  </si>
  <si>
    <t>4/2024</t>
  </si>
  <si>
    <t>07/2024</t>
  </si>
  <si>
    <t>10/2024</t>
  </si>
  <si>
    <t>01/2025</t>
  </si>
  <si>
    <t>4/2025</t>
  </si>
  <si>
    <t>07/2025</t>
  </si>
  <si>
    <t>Projected Expenditures</t>
  </si>
  <si>
    <t>Quarterly Projection</t>
  </si>
  <si>
    <t>Actual Expenditure</t>
  </si>
  <si>
    <t>Actual Quarterly Expend (from QPRs)</t>
  </si>
  <si>
    <t>NCAS Financial Reports</t>
  </si>
  <si>
    <t>8911/Housing Rehab (Grant Local Gov't)</t>
  </si>
  <si>
    <t>7HRB Housing (Single Family)</t>
  </si>
  <si>
    <t>TOTAL Housing</t>
  </si>
  <si>
    <t>Non-Housing</t>
  </si>
  <si>
    <t>7BAM/Buyout &amp; Acquisition</t>
  </si>
  <si>
    <t>7SBA/Economic Development SBA (Transfer to Commerce)</t>
  </si>
  <si>
    <t xml:space="preserve">7SRM/Small Rental </t>
  </si>
  <si>
    <t xml:space="preserve">7MFM Multi-Family </t>
  </si>
  <si>
    <t>TOTAL Non-Housing</t>
  </si>
  <si>
    <t>Planning &amp; Admin</t>
  </si>
  <si>
    <t>2R17-8900</t>
  </si>
  <si>
    <t>2R17-ADM</t>
  </si>
  <si>
    <t>2R17-7PLN</t>
  </si>
  <si>
    <t>TOTAL Planning &amp; Admin</t>
  </si>
  <si>
    <t>Total Expenditures</t>
  </si>
  <si>
    <t>Construction of New Housing</t>
  </si>
  <si>
    <t>Projected Units</t>
  </si>
  <si>
    <t># of Housing Units (Quarterly Projection)</t>
  </si>
  <si>
    <t>Actual Units</t>
  </si>
  <si>
    <t># of Housing Units (Populated from QPR Reporting)</t>
  </si>
  <si>
    <t>Residential Rehab and Reconstruction</t>
  </si>
  <si>
    <t># of Housing Units (Populated from QPR Reporting) *</t>
  </si>
  <si>
    <t>* NCORR is formalizing its beneficiary closeout procedure.  Beneficiaries will be reported after going through the closeout process.</t>
  </si>
  <si>
    <t>Public Facilities</t>
  </si>
  <si>
    <t>Projected Facilities</t>
  </si>
  <si>
    <t># of Public Facilities (Quarterly Projection)</t>
  </si>
  <si>
    <t>Actual Facilities</t>
  </si>
  <si>
    <t># of Public Facilities (Populated from QPR Reporting)</t>
  </si>
  <si>
    <t>Quarterly Projections by Activity Type:</t>
  </si>
  <si>
    <t>Acquisition, construction,reconstruction of public facilities</t>
  </si>
  <si>
    <t># of Public Facilities</t>
  </si>
  <si>
    <t>Construction/reconstruction of water lift stations</t>
  </si>
  <si>
    <t>Construction/reconstruction of water/sewer lines or systems</t>
  </si>
  <si>
    <t>Dike/dam/stream-river bank repairs</t>
  </si>
  <si>
    <t>Rehabilitation/reconstruction of public facilities</t>
  </si>
  <si>
    <t>Economic Development</t>
  </si>
  <si>
    <t>Projected Jobs</t>
  </si>
  <si>
    <t># of Jobs Created/Retained (Quarterly Projection)</t>
  </si>
  <si>
    <t>Actual Jobs</t>
  </si>
  <si>
    <t># of Jobs Created/Retained (Populated from QPR Reporting)</t>
  </si>
  <si>
    <t># of Permanent Jobs Created **</t>
  </si>
  <si>
    <t># of Permanent Jobs Retained **</t>
  </si>
  <si>
    <t>** Jobs created/retained will reported at the end of the small business loans 3 year compliance period.</t>
  </si>
  <si>
    <t>Public Infrastructure</t>
  </si>
  <si>
    <t>Projected Linear Feet of Public Improvements</t>
  </si>
  <si>
    <t># of Linear Feet of Public Improvements (Quarterly Projection)</t>
  </si>
  <si>
    <t>Actual Linear Feet of Public Improvements</t>
  </si>
  <si>
    <t># of Linear Feet of Public Improvements (Populated from QPR Reporting)</t>
  </si>
  <si>
    <t># of Linear Feet of Public Improvements</t>
  </si>
  <si>
    <t>Rehabilitation/reconstruction of a public improvement</t>
  </si>
  <si>
    <t>Lmi</t>
  </si>
  <si>
    <t>Un</t>
  </si>
  <si>
    <t>Edgecombe</t>
  </si>
  <si>
    <t>Robeson</t>
  </si>
  <si>
    <t>NCORR</t>
  </si>
  <si>
    <t>Buyout</t>
  </si>
  <si>
    <t>Small Rental</t>
  </si>
  <si>
    <t>PHA</t>
  </si>
  <si>
    <t>MFH</t>
  </si>
  <si>
    <t>SBR</t>
  </si>
  <si>
    <t>Infrastructure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</si>
</sst>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43" formatCode="_(* #,##0.00_);_(* \(#,##0.00\);_(* &quot;-&quot;??_);_(@_)"/>
    <numFmt numFmtId="164" formatCode="&quot;$&quot;#,##0"/>
    <numFmt numFmtId="165" formatCode="_(* #,##0_);_(* \(#,##0\);_(* &quot;-&quot;??_);_(@_)"/>
    <numFmt numFmtId="166" formatCode="_(&quot;$&quot;* #,##0_);_(&quot;$&quot;* \(#,##0\);_(&quot;$&quot;* &quot;-&quot;??_);_(@_)"/>
    <numFmt numFmtId="167" formatCode="&quot;$&quot;#,##0.00"/>
  </numFmts>
  <fonts count="13" x14ac:knownFonts="1">
    <font>
      <sz val="11"/>
      <color theme="1"/>
      <name val="Calibri"/>
      <family val="2"/>
      <scheme val="minor"/>
    </font>
    <font>
      <b/>
      <sz val="11"/>
      <color indexed="8"/>
      <name val="Calibri"/>
      <family val="2"/>
    </font>
    <font>
      <sz val="11"/>
      <color theme="1"/>
      <name val="Calibri"/>
      <family val="2"/>
      <scheme val="minor"/>
    </font>
    <font>
      <b/>
      <sz val="11"/>
      <color theme="1"/>
      <name val="Calibri"/>
      <family val="2"/>
      <scheme val="minor"/>
    </font>
    <font>
      <sz val="11"/>
      <name val="Calibri"/>
      <family val="2"/>
      <scheme val="minor"/>
    </font>
    <font>
      <b/>
      <u/>
      <sz val="11"/>
      <color theme="1"/>
      <name val="Calibri"/>
      <family val="2"/>
      <scheme val="minor"/>
    </font>
    <font>
      <i/>
      <sz val="11"/>
      <color theme="1"/>
      <name val="Calibri"/>
      <family val="2"/>
      <scheme val="minor"/>
    </font>
    <font>
      <sz val="11"/>
      <color rgb="FFFF0000"/>
      <name val="Calibri"/>
      <family val="2"/>
      <scheme val="minor"/>
    </font>
    <font>
      <sz val="11"/>
      <color rgb="FF00B050"/>
      <name val="Calibri"/>
      <family val="2"/>
      <scheme val="minor"/>
    </font>
    <font>
      <u/>
      <sz val="11"/>
      <color theme="1"/>
      <name val="Calibri"/>
      <family val="2"/>
      <scheme val="minor"/>
    </font>
    <font>
      <b/>
      <sz val="11"/>
      <color theme="0"/>
      <name val="Calibri"/>
      <family val="2"/>
      <scheme val="minor"/>
    </font>
    <font>
      <sz val="11"/>
      <color theme="0"/>
      <name val="Calibri"/>
      <family val="2"/>
      <scheme val="minor"/>
    </font>
    <font>
      <sz val="11"/>
      <color rgb="FF000000"/>
      <name val="Calibri"/>
      <family val="2"/>
    </font>
  </fonts>
  <fills count="7">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rgb="FFA6A6A6"/>
        <bgColor rgb="FF000000"/>
      </patternFill>
    </fill>
  </fills>
  <borders count="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4">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cellStyleXfs>
  <cellXfs count="82">
    <xf numFmtId="0" fontId="0" fillId="0" borderId="0" xfId="0"/>
    <xf numFmtId="3" fontId="0" fillId="0" borderId="0" xfId="0" applyNumberFormat="1"/>
    <xf numFmtId="164" fontId="0" fillId="0" borderId="0" xfId="0" applyNumberFormat="1"/>
    <xf numFmtId="0" fontId="3" fillId="2" borderId="4" xfId="0" applyFont="1" applyFill="1" applyBorder="1"/>
    <xf numFmtId="0" fontId="3" fillId="0" borderId="0" xfId="0" applyFont="1"/>
    <xf numFmtId="0" fontId="0" fillId="0" borderId="0" xfId="0" applyAlignment="1">
      <alignment horizontal="left" indent="1"/>
    </xf>
    <xf numFmtId="0" fontId="0" fillId="0" borderId="4" xfId="0" applyBorder="1" applyAlignment="1">
      <alignment horizontal="left"/>
    </xf>
    <xf numFmtId="0" fontId="0" fillId="3" borderId="0" xfId="0" applyFill="1"/>
    <xf numFmtId="3" fontId="0" fillId="3" borderId="0" xfId="0" applyNumberFormat="1" applyFill="1"/>
    <xf numFmtId="3" fontId="0" fillId="0" borderId="4" xfId="0" applyNumberFormat="1" applyBorder="1"/>
    <xf numFmtId="0" fontId="4" fillId="0" borderId="0" xfId="0" applyFont="1"/>
    <xf numFmtId="49" fontId="3" fillId="2" borderId="4" xfId="0" applyNumberFormat="1" applyFont="1" applyFill="1" applyBorder="1" applyAlignment="1">
      <alignment horizontal="right"/>
    </xf>
    <xf numFmtId="164" fontId="4" fillId="3" borderId="0" xfId="0" applyNumberFormat="1" applyFont="1" applyFill="1"/>
    <xf numFmtId="164" fontId="4" fillId="4" borderId="0" xfId="0" applyNumberFormat="1" applyFont="1" applyFill="1"/>
    <xf numFmtId="164" fontId="4" fillId="0" borderId="0" xfId="0" applyNumberFormat="1" applyFont="1"/>
    <xf numFmtId="0" fontId="0" fillId="5" borderId="0" xfId="0" applyFill="1"/>
    <xf numFmtId="0" fontId="0" fillId="0" borderId="0" xfId="0" applyAlignment="1">
      <alignment horizontal="left" wrapText="1"/>
    </xf>
    <xf numFmtId="3" fontId="0" fillId="4" borderId="0" xfId="0" applyNumberFormat="1" applyFill="1"/>
    <xf numFmtId="0" fontId="4" fillId="3" borderId="0" xfId="0" applyFont="1" applyFill="1"/>
    <xf numFmtId="0" fontId="0" fillId="0" borderId="0" xfId="0" applyAlignment="1">
      <alignment horizontal="left" wrapText="1" indent="1"/>
    </xf>
    <xf numFmtId="164" fontId="0" fillId="5" borderId="0" xfId="0" applyNumberFormat="1" applyFill="1"/>
    <xf numFmtId="166" fontId="0" fillId="5" borderId="0" xfId="0" applyNumberFormat="1" applyFill="1"/>
    <xf numFmtId="164" fontId="4" fillId="5" borderId="0" xfId="0" applyNumberFormat="1" applyFont="1" applyFill="1"/>
    <xf numFmtId="1" fontId="0" fillId="3" borderId="0" xfId="0" applyNumberFormat="1" applyFill="1"/>
    <xf numFmtId="165" fontId="0" fillId="3" borderId="0" xfId="0" applyNumberFormat="1" applyFill="1"/>
    <xf numFmtId="0" fontId="0" fillId="3" borderId="0" xfId="0" applyFill="1" applyAlignment="1">
      <alignment vertical="center"/>
    </xf>
    <xf numFmtId="0" fontId="0" fillId="0" borderId="0" xfId="0" applyAlignment="1">
      <alignment vertical="center"/>
    </xf>
    <xf numFmtId="0" fontId="5" fillId="0" borderId="0" xfId="0" applyFont="1" applyAlignment="1">
      <alignment horizontal="left" indent="1"/>
    </xf>
    <xf numFmtId="3" fontId="0" fillId="5" borderId="0" xfId="0" applyNumberFormat="1" applyFill="1"/>
    <xf numFmtId="167" fontId="0" fillId="0" borderId="0" xfId="0" applyNumberFormat="1"/>
    <xf numFmtId="1" fontId="0" fillId="0" borderId="0" xfId="0" applyNumberFormat="1"/>
    <xf numFmtId="0" fontId="0" fillId="0" borderId="0" xfId="0" applyAlignment="1">
      <alignment horizontal="center" vertical="top"/>
    </xf>
    <xf numFmtId="0" fontId="6" fillId="0" borderId="0" xfId="0" quotePrefix="1" applyFont="1" applyAlignment="1">
      <alignment horizontal="left" indent="1"/>
    </xf>
    <xf numFmtId="44" fontId="0" fillId="0" borderId="0" xfId="2" applyFont="1"/>
    <xf numFmtId="44" fontId="0" fillId="0" borderId="0" xfId="0" applyNumberFormat="1"/>
    <xf numFmtId="3" fontId="0" fillId="5" borderId="4" xfId="0" applyNumberFormat="1" applyFill="1" applyBorder="1"/>
    <xf numFmtId="166" fontId="0" fillId="0" borderId="0" xfId="2" applyNumberFormat="1" applyFont="1"/>
    <xf numFmtId="9" fontId="0" fillId="0" borderId="0" xfId="3" applyFont="1"/>
    <xf numFmtId="0" fontId="0" fillId="0" borderId="5" xfId="0" applyBorder="1"/>
    <xf numFmtId="0" fontId="0" fillId="0" borderId="6" xfId="0" applyBorder="1"/>
    <xf numFmtId="167" fontId="3" fillId="0" borderId="0" xfId="0" applyNumberFormat="1" applyFont="1"/>
    <xf numFmtId="0" fontId="7" fillId="0" borderId="0" xfId="0" applyFont="1"/>
    <xf numFmtId="0" fontId="7" fillId="3" borderId="0" xfId="0" applyFont="1" applyFill="1"/>
    <xf numFmtId="3" fontId="7" fillId="0" borderId="0" xfId="0" applyNumberFormat="1" applyFont="1"/>
    <xf numFmtId="49" fontId="0" fillId="2" borderId="4" xfId="0" applyNumberFormat="1" applyFill="1" applyBorder="1" applyAlignment="1">
      <alignment horizontal="right"/>
    </xf>
    <xf numFmtId="0" fontId="8" fillId="0" borderId="0" xfId="0" applyFont="1"/>
    <xf numFmtId="0" fontId="8" fillId="3" borderId="0" xfId="0" applyFont="1" applyFill="1"/>
    <xf numFmtId="3" fontId="8" fillId="0" borderId="0" xfId="0" applyNumberFormat="1" applyFont="1"/>
    <xf numFmtId="0" fontId="9" fillId="5" borderId="0" xfId="0" applyFont="1" applyFill="1"/>
    <xf numFmtId="0" fontId="11" fillId="0" borderId="6" xfId="0" applyFont="1" applyBorder="1"/>
    <xf numFmtId="167" fontId="11" fillId="0" borderId="6" xfId="0" applyNumberFormat="1" applyFont="1" applyBorder="1"/>
    <xf numFmtId="44" fontId="11" fillId="0" borderId="6" xfId="2" applyFont="1" applyFill="1" applyBorder="1"/>
    <xf numFmtId="164" fontId="11" fillId="0" borderId="6" xfId="0" applyNumberFormat="1" applyFont="1" applyBorder="1"/>
    <xf numFmtId="0" fontId="11" fillId="0" borderId="0" xfId="0" applyFont="1"/>
    <xf numFmtId="167" fontId="11" fillId="0" borderId="0" xfId="0" applyNumberFormat="1" applyFont="1"/>
    <xf numFmtId="4" fontId="11" fillId="0" borderId="0" xfId="0" applyNumberFormat="1" applyFont="1"/>
    <xf numFmtId="0" fontId="10" fillId="0" borderId="0" xfId="0" applyFont="1"/>
    <xf numFmtId="167" fontId="10" fillId="0" borderId="0" xfId="0" applyNumberFormat="1" applyFont="1"/>
    <xf numFmtId="166" fontId="11" fillId="0" borderId="0" xfId="0" applyNumberFormat="1" applyFont="1"/>
    <xf numFmtId="44" fontId="11" fillId="0" borderId="0" xfId="2" applyFont="1" applyFill="1"/>
    <xf numFmtId="44" fontId="11" fillId="0" borderId="0" xfId="2" applyFont="1"/>
    <xf numFmtId="164" fontId="11" fillId="0" borderId="0" xfId="0" applyNumberFormat="1" applyFont="1" applyAlignment="1">
      <alignment wrapText="1"/>
    </xf>
    <xf numFmtId="164" fontId="10" fillId="0" borderId="0" xfId="0" applyNumberFormat="1" applyFont="1"/>
    <xf numFmtId="44" fontId="10" fillId="0" borderId="0" xfId="2" applyFont="1"/>
    <xf numFmtId="164" fontId="11" fillId="0" borderId="0" xfId="0" applyNumberFormat="1" applyFont="1"/>
    <xf numFmtId="9" fontId="11" fillId="0" borderId="0" xfId="3" applyFont="1"/>
    <xf numFmtId="0" fontId="11" fillId="0" borderId="0" xfId="0" applyFont="1" applyAlignment="1">
      <alignment wrapText="1"/>
    </xf>
    <xf numFmtId="166" fontId="11" fillId="0" borderId="0" xfId="2" applyNumberFormat="1" applyFont="1"/>
    <xf numFmtId="166" fontId="11" fillId="0" borderId="0" xfId="2" applyNumberFormat="1" applyFont="1" applyFill="1"/>
    <xf numFmtId="4" fontId="10" fillId="0" borderId="0" xfId="0" applyNumberFormat="1" applyFont="1"/>
    <xf numFmtId="0" fontId="10" fillId="0" borderId="0" xfId="0" applyFont="1" applyAlignment="1">
      <alignment horizontal="left" indent="1"/>
    </xf>
    <xf numFmtId="165" fontId="11" fillId="0" borderId="0" xfId="1" applyNumberFormat="1" applyFont="1" applyFill="1"/>
    <xf numFmtId="0" fontId="11" fillId="0" borderId="0" xfId="0" applyFont="1" applyAlignment="1">
      <alignment horizontal="right"/>
    </xf>
    <xf numFmtId="166" fontId="3" fillId="0" borderId="0" xfId="0" applyNumberFormat="1" applyFont="1"/>
    <xf numFmtId="166" fontId="0" fillId="0" borderId="0" xfId="2" applyNumberFormat="1" applyFont="1" applyFill="1"/>
    <xf numFmtId="166" fontId="3" fillId="0" borderId="0" xfId="2" applyNumberFormat="1" applyFont="1"/>
    <xf numFmtId="0" fontId="12" fillId="0" borderId="5" xfId="0" applyFont="1" applyBorder="1"/>
    <xf numFmtId="0" fontId="12" fillId="0" borderId="7" xfId="0" applyFont="1" applyBorder="1"/>
    <xf numFmtId="6" fontId="12" fillId="6" borderId="0" xfId="0" applyNumberFormat="1" applyFont="1" applyFill="1"/>
    <xf numFmtId="0" fontId="0" fillId="0" borderId="1" xfId="0" applyBorder="1" applyAlignment="1">
      <alignment vertical="top" wrapText="1"/>
    </xf>
    <xf numFmtId="0" fontId="0" fillId="0" borderId="2" xfId="0" applyBorder="1" applyAlignment="1">
      <alignment vertical="top"/>
    </xf>
    <xf numFmtId="0" fontId="0" fillId="0" borderId="3" xfId="0" applyBorder="1" applyAlignment="1">
      <alignment vertical="top"/>
    </xf>
  </cellXfs>
  <cellStyles count="4">
    <cellStyle name="Comma" xfId="1" builtinId="3"/>
    <cellStyle name="Currency" xfId="2"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6.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7.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New Housing Construction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7357834725852751"/>
          <c:h val="0.65005495406824165"/>
        </c:manualLayout>
      </c:layout>
      <c:lineChart>
        <c:grouping val="standard"/>
        <c:varyColors val="0"/>
        <c:ser>
          <c:idx val="0"/>
          <c:order val="0"/>
          <c:tx>
            <c:strRef>
              <c:f>'Performance Proj'!$A$4</c:f>
              <c:strCache>
                <c:ptCount val="1"/>
                <c:pt idx="0">
                  <c:v>Projected Units</c:v>
                </c:pt>
              </c:strCache>
            </c:strRef>
          </c:tx>
          <c:marker>
            <c:symbol val="diamond"/>
            <c:size val="4"/>
          </c:marker>
          <c:cat>
            <c:strRef>
              <c:f>'Performance Proj'!$B$3:$AH$3</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'Performance Proj'!$B$4:$AH$4</c:f>
              <c:numCache>
                <c:formatCode>General</c:formatCode>
                <c:ptCount val="11"/>
                <c:pt idx="0">
                  <c:v>60</c:v>
                </c:pt>
                <c:pt idx="1">
                  <c:v>90</c:v>
                </c:pt>
                <c:pt idx="2">
                  <c:v>120</c:v>
                </c:pt>
                <c:pt idx="3">
                  <c:v>140</c:v>
                </c:pt>
                <c:pt idx="4">
                  <c:v>140</c:v>
                </c:pt>
                <c:pt idx="5">
                  <c:v>140</c:v>
                </c:pt>
                <c:pt idx="6">
                  <c:v>140</c:v>
                </c:pt>
                <c:pt idx="7">
                  <c:v>140</c:v>
                </c:pt>
                <c:pt idx="8">
                  <c:v>140</c:v>
                </c:pt>
                <c:pt idx="9">
                  <c:v>140</c:v>
                </c:pt>
                <c:pt idx="10">
                  <c:v>140</c:v>
                </c:pt>
              </c:numCache>
            </c:numRef>
          </c:val>
          <c:smooth val="0"/>
          <c:extLst>
            <c:ext xmlns:c16="http://schemas.microsoft.com/office/drawing/2014/chart" uri="{C3380CC4-5D6E-409C-BE32-E72D297353CC}">
              <c16:uniqueId val="{00000000-1854-4224-80FC-56566B834AC6}"/>
            </c:ext>
          </c:extLst>
        </c:ser>
        <c:ser>
          <c:idx val="1"/>
          <c:order val="1"/>
          <c:tx>
            <c:strRef>
              <c:f>'Performance Proj'!$A$6</c:f>
              <c:strCache>
                <c:ptCount val="1"/>
                <c:pt idx="0">
                  <c:v>Actual Units</c:v>
                </c:pt>
              </c:strCache>
            </c:strRef>
          </c:tx>
          <c:cat>
            <c:strRef>
              <c:f>'Performance Proj'!$B$3:$AH$3</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'Performance Proj'!$B$6:$AH$6</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smooth val="0"/>
          <c:extLst>
            <c:ext xmlns:c16="http://schemas.microsoft.com/office/drawing/2014/chart" uri="{C3380CC4-5D6E-409C-BE32-E72D297353CC}">
              <c16:uniqueId val="{00000002-1854-4224-80FC-56566B834AC6}"/>
            </c:ext>
          </c:extLst>
        </c:ser>
        <c:dLbls>
          <c:showLegendKey val="0"/>
          <c:showVal val="0"/>
          <c:showCatName val="0"/>
          <c:showSerName val="0"/>
          <c:showPercent val="0"/>
          <c:showBubbleSize val="0"/>
        </c:dLbls>
        <c:marker val="1"/>
        <c:smooth val="0"/>
        <c:axId val="599639304"/>
        <c:axId val="1"/>
      </c:lineChart>
      <c:catAx>
        <c:axId val="59963930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9304"/>
        <c:crosses val="autoZero"/>
        <c:crossBetween val="between"/>
      </c:valAx>
    </c:plotArea>
    <c:legend>
      <c:legendPos val="r"/>
      <c:layout>
        <c:manualLayout>
          <c:xMode val="edge"/>
          <c:yMode val="edge"/>
          <c:x val="0.8137671303232844"/>
          <c:y val="0.36659521410149104"/>
          <c:w val="0.12444880573478967"/>
          <c:h val="0.10040183510119087"/>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Residential Rehab &amp; Reconstruction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Proj'!$A$36</c:f>
              <c:strCache>
                <c:ptCount val="1"/>
                <c:pt idx="0">
                  <c:v>Projected Units</c:v>
                </c:pt>
              </c:strCache>
            </c:strRef>
          </c:tx>
          <c:marker>
            <c:symbol val="diamond"/>
            <c:size val="4"/>
          </c:marker>
          <c:cat>
            <c:strRef>
              <c:f>'Performance Proj'!$B$35:$AH$35</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'Performance Proj'!$B$36:$AH$36</c:f>
              <c:numCache>
                <c:formatCode>#,##0</c:formatCode>
                <c:ptCount val="11"/>
                <c:pt idx="0">
                  <c:v>1820</c:v>
                </c:pt>
                <c:pt idx="1">
                  <c:v>1870</c:v>
                </c:pt>
                <c:pt idx="2">
                  <c:v>1920</c:v>
                </c:pt>
                <c:pt idx="3">
                  <c:v>1970</c:v>
                </c:pt>
                <c:pt idx="4">
                  <c:v>2010</c:v>
                </c:pt>
                <c:pt idx="5">
                  <c:v>2030</c:v>
                </c:pt>
                <c:pt idx="6">
                  <c:v>2050</c:v>
                </c:pt>
                <c:pt idx="7">
                  <c:v>2050</c:v>
                </c:pt>
                <c:pt idx="8">
                  <c:v>2050</c:v>
                </c:pt>
                <c:pt idx="9">
                  <c:v>2050</c:v>
                </c:pt>
                <c:pt idx="10">
                  <c:v>2050</c:v>
                </c:pt>
              </c:numCache>
            </c:numRef>
          </c:val>
          <c:smooth val="0"/>
          <c:extLst>
            <c:ext xmlns:c16="http://schemas.microsoft.com/office/drawing/2014/chart" uri="{C3380CC4-5D6E-409C-BE32-E72D297353CC}">
              <c16:uniqueId val="{00000000-2415-40E6-9A8F-288AC1BE9105}"/>
            </c:ext>
          </c:extLst>
        </c:ser>
        <c:ser>
          <c:idx val="1"/>
          <c:order val="1"/>
          <c:tx>
            <c:strRef>
              <c:f>'Performance Proj'!$A$38</c:f>
              <c:strCache>
                <c:ptCount val="1"/>
                <c:pt idx="0">
                  <c:v>Actual Units</c:v>
                </c:pt>
              </c:strCache>
            </c:strRef>
          </c:tx>
          <c:cat>
            <c:strRef>
              <c:f>'Performance Proj'!$B$35:$AH$35</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'Performance Proj'!$B$38:$AH$38</c:f>
              <c:numCache>
                <c:formatCode>#,##0</c:formatCode>
                <c:ptCount val="11"/>
                <c:pt idx="0">
                  <c:v>228</c:v>
                </c:pt>
                <c:pt idx="1">
                  <c:v>228</c:v>
                </c:pt>
                <c:pt idx="2">
                  <c:v>228</c:v>
                </c:pt>
                <c:pt idx="3">
                  <c:v>228</c:v>
                </c:pt>
                <c:pt idx="4">
                  <c:v>228</c:v>
                </c:pt>
                <c:pt idx="5">
                  <c:v>228</c:v>
                </c:pt>
                <c:pt idx="6">
                  <c:v>228</c:v>
                </c:pt>
                <c:pt idx="7">
                  <c:v>228</c:v>
                </c:pt>
                <c:pt idx="8">
                  <c:v>228</c:v>
                </c:pt>
                <c:pt idx="9">
                  <c:v>228</c:v>
                </c:pt>
                <c:pt idx="10">
                  <c:v>228</c:v>
                </c:pt>
              </c:numCache>
            </c:numRef>
          </c:val>
          <c:smooth val="0"/>
          <c:extLst>
            <c:ext xmlns:c16="http://schemas.microsoft.com/office/drawing/2014/chart" uri="{C3380CC4-5D6E-409C-BE32-E72D297353CC}">
              <c16:uniqueId val="{00000002-2415-40E6-9A8F-288AC1BE9105}"/>
            </c:ext>
          </c:extLst>
        </c:ser>
        <c:dLbls>
          <c:showLegendKey val="0"/>
          <c:showVal val="0"/>
          <c:showCatName val="0"/>
          <c:showSerName val="0"/>
          <c:showPercent val="0"/>
          <c:showBubbleSize val="0"/>
        </c:dLbls>
        <c:marker val="1"/>
        <c:smooth val="0"/>
        <c:axId val="599638648"/>
        <c:axId val="1"/>
      </c:lineChart>
      <c:catAx>
        <c:axId val="59963864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8648"/>
        <c:crosses val="autoZero"/>
        <c:crossBetween val="between"/>
      </c:valAx>
    </c:plotArea>
    <c:legend>
      <c:legendPos val="r"/>
      <c:layout>
        <c:manualLayout>
          <c:xMode val="edge"/>
          <c:yMode val="edge"/>
          <c:x val="0.8137671303232844"/>
          <c:y val="0.36225681930756487"/>
          <c:w val="0.16744326493601255"/>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Facilities Accomplishments</a:t>
            </a:r>
          </a:p>
        </c:rich>
      </c:tx>
      <c:overlay val="0"/>
    </c:title>
    <c:autoTitleDeleted val="0"/>
    <c:plotArea>
      <c:layout>
        <c:manualLayout>
          <c:layoutTarget val="inner"/>
          <c:xMode val="edge"/>
          <c:yMode val="edge"/>
          <c:x val="0.12811533974919814"/>
          <c:y val="0.19697069116360455"/>
          <c:w val="0.67375966025080303"/>
          <c:h val="0.51116606517935226"/>
        </c:manualLayout>
      </c:layout>
      <c:lineChart>
        <c:grouping val="standard"/>
        <c:varyColors val="0"/>
        <c:ser>
          <c:idx val="0"/>
          <c:order val="0"/>
          <c:tx>
            <c:strRef>
              <c:f>'Performance Proj'!$A$68</c:f>
              <c:strCache>
                <c:ptCount val="1"/>
                <c:pt idx="0">
                  <c:v>Projected Facilities</c:v>
                </c:pt>
              </c:strCache>
            </c:strRef>
          </c:tx>
          <c:marker>
            <c:symbol val="diamond"/>
            <c:size val="4"/>
          </c:marker>
          <c:cat>
            <c:strRef>
              <c:f>'Performance Proj'!$B$67:$AH$67</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'Performance Proj'!$B$68:$AH$68</c:f>
              <c:numCache>
                <c:formatCode>#,##0</c:formatCode>
                <c:ptCount val="11"/>
                <c:pt idx="0">
                  <c:v>3</c:v>
                </c:pt>
                <c:pt idx="1">
                  <c:v>3</c:v>
                </c:pt>
                <c:pt idx="2">
                  <c:v>6</c:v>
                </c:pt>
                <c:pt idx="3">
                  <c:v>6</c:v>
                </c:pt>
                <c:pt idx="4">
                  <c:v>6</c:v>
                </c:pt>
                <c:pt idx="5">
                  <c:v>6</c:v>
                </c:pt>
                <c:pt idx="6">
                  <c:v>10</c:v>
                </c:pt>
                <c:pt idx="7">
                  <c:v>10</c:v>
                </c:pt>
                <c:pt idx="8">
                  <c:v>10</c:v>
                </c:pt>
                <c:pt idx="9">
                  <c:v>10</c:v>
                </c:pt>
                <c:pt idx="10">
                  <c:v>10</c:v>
                </c:pt>
              </c:numCache>
            </c:numRef>
          </c:val>
          <c:smooth val="0"/>
          <c:extLst>
            <c:ext xmlns:c16="http://schemas.microsoft.com/office/drawing/2014/chart" uri="{C3380CC4-5D6E-409C-BE32-E72D297353CC}">
              <c16:uniqueId val="{00000000-FEF1-4B41-9B98-11D74AE29122}"/>
            </c:ext>
          </c:extLst>
        </c:ser>
        <c:ser>
          <c:idx val="1"/>
          <c:order val="1"/>
          <c:tx>
            <c:strRef>
              <c:f>'Performance Proj'!$A$70</c:f>
              <c:strCache>
                <c:ptCount val="1"/>
                <c:pt idx="0">
                  <c:v>Actual Facilities</c:v>
                </c:pt>
              </c:strCache>
            </c:strRef>
          </c:tx>
          <c:cat>
            <c:strRef>
              <c:f>'Performance Proj'!$B$67:$AH$67</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'Performance Proj'!$B$70:$AH$70</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smooth val="0"/>
          <c:extLst>
            <c:ext xmlns:c16="http://schemas.microsoft.com/office/drawing/2014/chart" uri="{C3380CC4-5D6E-409C-BE32-E72D297353CC}">
              <c16:uniqueId val="{00000002-FEF1-4B41-9B98-11D74AE29122}"/>
            </c:ext>
          </c:extLst>
        </c:ser>
        <c:dLbls>
          <c:showLegendKey val="0"/>
          <c:showVal val="0"/>
          <c:showCatName val="0"/>
          <c:showSerName val="0"/>
          <c:showPercent val="0"/>
          <c:showBubbleSize val="0"/>
        </c:dLbls>
        <c:marker val="1"/>
        <c:smooth val="0"/>
        <c:axId val="600882072"/>
        <c:axId val="1"/>
      </c:lineChart>
      <c:catAx>
        <c:axId val="60088207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Public Facilities</a:t>
                </a:r>
              </a:p>
            </c:rich>
          </c:tx>
          <c:layout>
            <c:manualLayout>
              <c:xMode val="edge"/>
              <c:yMode val="edge"/>
              <c:x val="1.293970338727902E-2"/>
              <c:y val="0.26952442086043593"/>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00882072"/>
        <c:crosses val="autoZero"/>
        <c:crossBetween val="between"/>
      </c:valAx>
    </c:plotArea>
    <c:legend>
      <c:legendPos val="r"/>
      <c:layout>
        <c:manualLayout>
          <c:xMode val="edge"/>
          <c:yMode val="edge"/>
          <c:x val="0.8137671303232844"/>
          <c:y val="0.25000057058085129"/>
          <c:w val="0.18623286967671551"/>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Economic Development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3274496937882771"/>
          <c:y val="0.19697069116360455"/>
          <c:w val="0.68764854913969142"/>
          <c:h val="0.57713828740157513"/>
        </c:manualLayout>
      </c:layout>
      <c:lineChart>
        <c:grouping val="standard"/>
        <c:varyColors val="0"/>
        <c:ser>
          <c:idx val="0"/>
          <c:order val="0"/>
          <c:tx>
            <c:strRef>
              <c:f>'Performance Proj'!$A$111</c:f>
              <c:strCache>
                <c:ptCount val="1"/>
                <c:pt idx="0">
                  <c:v>Projected Jobs</c:v>
                </c:pt>
              </c:strCache>
            </c:strRef>
          </c:tx>
          <c:marker>
            <c:symbol val="diamond"/>
            <c:size val="2"/>
          </c:marker>
          <c:cat>
            <c:strRef>
              <c:f>'Performance Proj'!$B$110:$AH$110</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'Performance Proj'!$B$111:$AH$111</c:f>
              <c:numCache>
                <c:formatCode>#,##0</c:formatCode>
                <c:ptCount val="11"/>
                <c:pt idx="0">
                  <c:v>464</c:v>
                </c:pt>
                <c:pt idx="1">
                  <c:v>464</c:v>
                </c:pt>
                <c:pt idx="2">
                  <c:v>464</c:v>
                </c:pt>
                <c:pt idx="3">
                  <c:v>464</c:v>
                </c:pt>
                <c:pt idx="4">
                  <c:v>464</c:v>
                </c:pt>
                <c:pt idx="5">
                  <c:v>464</c:v>
                </c:pt>
                <c:pt idx="6">
                  <c:v>464</c:v>
                </c:pt>
                <c:pt idx="7">
                  <c:v>464</c:v>
                </c:pt>
                <c:pt idx="8">
                  <c:v>464</c:v>
                </c:pt>
                <c:pt idx="9">
                  <c:v>464</c:v>
                </c:pt>
                <c:pt idx="10">
                  <c:v>464</c:v>
                </c:pt>
              </c:numCache>
            </c:numRef>
          </c:val>
          <c:smooth val="0"/>
          <c:extLst>
            <c:ext xmlns:c16="http://schemas.microsoft.com/office/drawing/2014/chart" uri="{C3380CC4-5D6E-409C-BE32-E72D297353CC}">
              <c16:uniqueId val="{00000000-F625-44A0-B283-A84D154E88A0}"/>
            </c:ext>
          </c:extLst>
        </c:ser>
        <c:ser>
          <c:idx val="1"/>
          <c:order val="1"/>
          <c:tx>
            <c:strRef>
              <c:f>'Performance Proj'!$A$113</c:f>
              <c:strCache>
                <c:ptCount val="1"/>
                <c:pt idx="0">
                  <c:v>Actual Jobs</c:v>
                </c:pt>
              </c:strCache>
            </c:strRef>
          </c:tx>
          <c:cat>
            <c:strRef>
              <c:f>'Performance Proj'!$B$110:$AH$110</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'Performance Proj'!$B$113:$AH$113</c:f>
              <c:numCache>
                <c:formatCode>#,##0</c:formatCode>
                <c:ptCount val="11"/>
                <c:pt idx="0">
                  <c:v>3</c:v>
                </c:pt>
                <c:pt idx="1">
                  <c:v>3</c:v>
                </c:pt>
                <c:pt idx="2">
                  <c:v>3</c:v>
                </c:pt>
                <c:pt idx="3">
                  <c:v>3</c:v>
                </c:pt>
                <c:pt idx="4">
                  <c:v>3</c:v>
                </c:pt>
                <c:pt idx="5">
                  <c:v>3</c:v>
                </c:pt>
                <c:pt idx="6">
                  <c:v>3</c:v>
                </c:pt>
                <c:pt idx="7">
                  <c:v>3</c:v>
                </c:pt>
                <c:pt idx="8">
                  <c:v>3</c:v>
                </c:pt>
                <c:pt idx="9">
                  <c:v>3</c:v>
                </c:pt>
                <c:pt idx="10">
                  <c:v>3</c:v>
                </c:pt>
              </c:numCache>
            </c:numRef>
          </c:val>
          <c:smooth val="0"/>
          <c:extLst>
            <c:ext xmlns:c16="http://schemas.microsoft.com/office/drawing/2014/chart" uri="{C3380CC4-5D6E-409C-BE32-E72D297353CC}">
              <c16:uniqueId val="{00000003-F625-44A0-B283-A84D154E88A0}"/>
            </c:ext>
          </c:extLst>
        </c:ser>
        <c:dLbls>
          <c:showLegendKey val="0"/>
          <c:showVal val="0"/>
          <c:showCatName val="0"/>
          <c:showSerName val="0"/>
          <c:showPercent val="0"/>
          <c:showBubbleSize val="0"/>
        </c:dLbls>
        <c:marker val="1"/>
        <c:smooth val="0"/>
        <c:axId val="600884040"/>
        <c:axId val="1"/>
      </c:lineChart>
      <c:catAx>
        <c:axId val="60088404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Jobs Created/Retained</a:t>
                </a:r>
              </a:p>
            </c:rich>
          </c:tx>
          <c:layout>
            <c:manualLayout>
              <c:xMode val="edge"/>
              <c:yMode val="edge"/>
              <c:x val="1.5092571930532974E-2"/>
              <c:y val="0.32657280611662676"/>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00884040"/>
        <c:crosses val="autoZero"/>
        <c:crossBetween val="between"/>
      </c:valAx>
    </c:plotArea>
    <c:legend>
      <c:legendPos val="r"/>
      <c:layout>
        <c:manualLayout>
          <c:xMode val="edge"/>
          <c:yMode val="edge"/>
          <c:x val="0.82726240697645581"/>
          <c:y val="0.37173970101563392"/>
          <c:w val="0.15580909180890751"/>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orientation="portrait"/>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a:t>
            </a:r>
            <a:r>
              <a:rPr lang="en-US" sz="1200" b="0" i="0" u="none" strike="noStrike" baseline="0">
                <a:solidFill>
                  <a:srgbClr val="000000"/>
                </a:solidFill>
                <a:latin typeface="Calibri"/>
                <a:cs typeface="Calibri"/>
              </a:rPr>
              <a:t>  </a:t>
            </a:r>
          </a:p>
          <a:p>
            <a:pPr>
              <a:defRPr sz="8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Infrastructure Accomplishments</a:t>
            </a:r>
          </a:p>
        </c:rich>
      </c:tx>
      <c:overlay val="0"/>
    </c:title>
    <c:autoTitleDeleted val="0"/>
    <c:plotArea>
      <c:layout>
        <c:manualLayout>
          <c:layoutTarget val="inner"/>
          <c:xMode val="edge"/>
          <c:yMode val="edge"/>
          <c:x val="0.15126348789734637"/>
          <c:y val="0.19697069116360455"/>
          <c:w val="0.67432570317463392"/>
          <c:h val="0.552832731846019"/>
        </c:manualLayout>
      </c:layout>
      <c:lineChart>
        <c:grouping val="standard"/>
        <c:varyColors val="0"/>
        <c:ser>
          <c:idx val="0"/>
          <c:order val="0"/>
          <c:tx>
            <c:strRef>
              <c:f>'Performance Proj'!$A$145</c:f>
              <c:strCache>
                <c:ptCount val="1"/>
                <c:pt idx="0">
                  <c:v>Projected Linear Feet of Public Improvements</c:v>
                </c:pt>
              </c:strCache>
            </c:strRef>
          </c:tx>
          <c:marker>
            <c:symbol val="diamond"/>
            <c:size val="4"/>
          </c:marker>
          <c:cat>
            <c:strRef>
              <c:f>'Performance Proj'!$B$144:$AH$144</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'Performance Proj'!$B$145:$AH$145</c:f>
              <c:numCache>
                <c:formatCode>#,##0</c:formatCode>
                <c:ptCount val="11"/>
                <c:pt idx="0">
                  <c:v>0</c:v>
                </c:pt>
                <c:pt idx="1">
                  <c:v>0</c:v>
                </c:pt>
                <c:pt idx="2">
                  <c:v>2231</c:v>
                </c:pt>
                <c:pt idx="3">
                  <c:v>2231</c:v>
                </c:pt>
                <c:pt idx="4">
                  <c:v>2231</c:v>
                </c:pt>
                <c:pt idx="5">
                  <c:v>2231</c:v>
                </c:pt>
                <c:pt idx="6">
                  <c:v>2631</c:v>
                </c:pt>
                <c:pt idx="7">
                  <c:v>2631</c:v>
                </c:pt>
                <c:pt idx="8">
                  <c:v>2631</c:v>
                </c:pt>
                <c:pt idx="9">
                  <c:v>2631</c:v>
                </c:pt>
                <c:pt idx="10">
                  <c:v>2631</c:v>
                </c:pt>
              </c:numCache>
            </c:numRef>
          </c:val>
          <c:smooth val="0"/>
          <c:extLst>
            <c:ext xmlns:c16="http://schemas.microsoft.com/office/drawing/2014/chart" uri="{C3380CC4-5D6E-409C-BE32-E72D297353CC}">
              <c16:uniqueId val="{00000000-626C-4416-A9F4-64EF982BB1CA}"/>
            </c:ext>
          </c:extLst>
        </c:ser>
        <c:ser>
          <c:idx val="1"/>
          <c:order val="1"/>
          <c:tx>
            <c:strRef>
              <c:f>'Performance Proj'!$A$147</c:f>
              <c:strCache>
                <c:ptCount val="1"/>
                <c:pt idx="0">
                  <c:v>Actual Linear Feet of Public Improvements</c:v>
                </c:pt>
              </c:strCache>
            </c:strRef>
          </c:tx>
          <c:cat>
            <c:strRef>
              <c:f>'Performance Proj'!$B$144:$AH$144</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'Performance Proj'!$B$147:$AH$147</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smooth val="0"/>
          <c:extLst>
            <c:ext xmlns:c16="http://schemas.microsoft.com/office/drawing/2014/chart" uri="{C3380CC4-5D6E-409C-BE32-E72D297353CC}">
              <c16:uniqueId val="{00000002-626C-4416-A9F4-64EF982BB1CA}"/>
            </c:ext>
          </c:extLst>
        </c:ser>
        <c:dLbls>
          <c:showLegendKey val="0"/>
          <c:showVal val="0"/>
          <c:showCatName val="0"/>
          <c:showSerName val="0"/>
          <c:showPercent val="0"/>
          <c:showBubbleSize val="0"/>
        </c:dLbls>
        <c:marker val="1"/>
        <c:smooth val="0"/>
        <c:axId val="601136120"/>
        <c:axId val="1"/>
      </c:lineChart>
      <c:catAx>
        <c:axId val="60113612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Linear Feet of Public Improvements</a:t>
                </a:r>
              </a:p>
            </c:rich>
          </c:tx>
          <c:layout>
            <c:manualLayout>
              <c:xMode val="edge"/>
              <c:yMode val="edge"/>
              <c:x val="8.9001526631033463E-3"/>
              <c:y val="0.19697080977676051"/>
            </c:manualLayout>
          </c:layout>
          <c:overlay val="0"/>
        </c:title>
        <c:numFmt formatCode="#,##0" sourceLinked="1"/>
        <c:majorTickMark val="none"/>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601136120"/>
        <c:crosses val="autoZero"/>
        <c:crossBetween val="between"/>
      </c:valAx>
    </c:plotArea>
    <c:legend>
      <c:legendPos val="r"/>
      <c:layout>
        <c:manualLayout>
          <c:xMode val="edge"/>
          <c:yMode val="edge"/>
          <c:x val="0.83906317181012524"/>
          <c:y val="0.25596586218479739"/>
          <c:w val="0.16093682818987479"/>
          <c:h val="0.3301279314055374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Assistance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Proj'!$A$3</c:f>
              <c:strCache>
                <c:ptCount val="1"/>
                <c:pt idx="0">
                  <c:v>Projected Expenditures</c:v>
                </c:pt>
              </c:strCache>
            </c:strRef>
          </c:tx>
          <c:marker>
            <c:symbol val="diamond"/>
            <c:size val="4"/>
          </c:marker>
          <c:cat>
            <c:strRef>
              <c:f>'Financial Proj'!$B$2:$AH$2</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'Financial Proj'!$B$3:$AH$3</c:f>
              <c:numCache>
                <c:formatCode>"$"#,##0</c:formatCode>
                <c:ptCount val="11"/>
                <c:pt idx="0">
                  <c:v>156292027.78499997</c:v>
                </c:pt>
                <c:pt idx="1">
                  <c:v>162746096.78499997</c:v>
                </c:pt>
                <c:pt idx="2">
                  <c:v>168200167.78499997</c:v>
                </c:pt>
                <c:pt idx="3">
                  <c:v>173654238.78499997</c:v>
                </c:pt>
                <c:pt idx="4">
                  <c:v>179108309.78499997</c:v>
                </c:pt>
                <c:pt idx="5">
                  <c:v>184562380.78499997</c:v>
                </c:pt>
                <c:pt idx="6">
                  <c:v>190016451.78499997</c:v>
                </c:pt>
                <c:pt idx="7">
                  <c:v>195470522.78499997</c:v>
                </c:pt>
                <c:pt idx="8">
                  <c:v>197470522.78499997</c:v>
                </c:pt>
                <c:pt idx="9">
                  <c:v>198265440.78499997</c:v>
                </c:pt>
                <c:pt idx="10">
                  <c:v>199022549.78499997</c:v>
                </c:pt>
              </c:numCache>
            </c:numRef>
          </c:val>
          <c:smooth val="0"/>
          <c:extLst>
            <c:ext xmlns:c16="http://schemas.microsoft.com/office/drawing/2014/chart" uri="{C3380CC4-5D6E-409C-BE32-E72D297353CC}">
              <c16:uniqueId val="{00000000-BA27-49B2-91D0-6EC67B70103B}"/>
            </c:ext>
          </c:extLst>
        </c:ser>
        <c:ser>
          <c:idx val="1"/>
          <c:order val="1"/>
          <c:tx>
            <c:strRef>
              <c:f>'Financial Proj'!$A$5</c:f>
              <c:strCache>
                <c:ptCount val="1"/>
                <c:pt idx="0">
                  <c:v>Actual Expenditure</c:v>
                </c:pt>
              </c:strCache>
            </c:strRef>
          </c:tx>
          <c:cat>
            <c:strRef>
              <c:f>'Financial Proj'!$B$2:$AH$2</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'Financial Proj'!$B$5:$AH$5</c:f>
              <c:numCache>
                <c:formatCode>"$"#,##0</c:formatCode>
                <c:ptCount val="11"/>
                <c:pt idx="0">
                  <c:v>173359061.88999999</c:v>
                </c:pt>
                <c:pt idx="1">
                  <c:v>173359061.88999999</c:v>
                </c:pt>
                <c:pt idx="2">
                  <c:v>173359061.88999999</c:v>
                </c:pt>
                <c:pt idx="3">
                  <c:v>173359061.88999999</c:v>
                </c:pt>
                <c:pt idx="4">
                  <c:v>173359061.88999999</c:v>
                </c:pt>
                <c:pt idx="5">
                  <c:v>173359061.88999999</c:v>
                </c:pt>
                <c:pt idx="6">
                  <c:v>173359061.88999999</c:v>
                </c:pt>
                <c:pt idx="7">
                  <c:v>173359061.88999999</c:v>
                </c:pt>
                <c:pt idx="8">
                  <c:v>173359061.88999999</c:v>
                </c:pt>
                <c:pt idx="9">
                  <c:v>173359061.88999999</c:v>
                </c:pt>
                <c:pt idx="10">
                  <c:v>173359061.88999999</c:v>
                </c:pt>
              </c:numCache>
            </c:numRef>
          </c:val>
          <c:smooth val="0"/>
          <c:extLst>
            <c:ext xmlns:c16="http://schemas.microsoft.com/office/drawing/2014/chart" uri="{C3380CC4-5D6E-409C-BE32-E72D297353CC}">
              <c16:uniqueId val="{00000002-BA27-49B2-91D0-6EC67B70103B}"/>
            </c:ext>
          </c:extLst>
        </c:ser>
        <c:dLbls>
          <c:showLegendKey val="0"/>
          <c:showVal val="0"/>
          <c:showCatName val="0"/>
          <c:showSerName val="0"/>
          <c:showPercent val="0"/>
          <c:showBubbleSize val="0"/>
        </c:dLbls>
        <c:marker val="1"/>
        <c:smooth val="0"/>
        <c:axId val="599737096"/>
        <c:axId val="1"/>
      </c:lineChart>
      <c:catAx>
        <c:axId val="59973709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7096"/>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4565274693227449"/>
          <c:w val="0.2122442836847229"/>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Non-Housing Assistance Expenditures</a:t>
            </a:r>
          </a:p>
        </c:rich>
      </c:tx>
      <c:layout>
        <c:manualLayout>
          <c:xMode val="edge"/>
          <c:yMode val="edge"/>
          <c:x val="0.14478070175438595"/>
          <c:y val="1.4461315979754157E-2"/>
        </c:manualLayout>
      </c:layout>
      <c:overlay val="0"/>
    </c:title>
    <c:autoTitleDeleted val="0"/>
    <c:plotArea>
      <c:layout>
        <c:manualLayout>
          <c:layoutTarget val="inner"/>
          <c:xMode val="edge"/>
          <c:yMode val="edge"/>
          <c:x val="0.12920760201886877"/>
          <c:y val="0.187783816523974"/>
          <c:w val="0.64951937724279984"/>
          <c:h val="0.60022856517935252"/>
        </c:manualLayout>
      </c:layout>
      <c:lineChart>
        <c:grouping val="standard"/>
        <c:varyColors val="0"/>
        <c:ser>
          <c:idx val="0"/>
          <c:order val="0"/>
          <c:tx>
            <c:strRef>
              <c:f>'Financial Proj'!$A$34</c:f>
              <c:strCache>
                <c:ptCount val="1"/>
                <c:pt idx="0">
                  <c:v>Projected Expenditures</c:v>
                </c:pt>
              </c:strCache>
            </c:strRef>
          </c:tx>
          <c:marker>
            <c:symbol val="diamond"/>
            <c:size val="4"/>
          </c:marker>
          <c:cat>
            <c:strRef>
              <c:f>'Financial Proj'!$B$33:$AH$33</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'Financial Proj'!$B$34:$AH$34</c:f>
              <c:numCache>
                <c:formatCode>"$"#,##0</c:formatCode>
                <c:ptCount val="11"/>
                <c:pt idx="0">
                  <c:v>10809985</c:v>
                </c:pt>
                <c:pt idx="1">
                  <c:v>11809985</c:v>
                </c:pt>
                <c:pt idx="2">
                  <c:v>13309985</c:v>
                </c:pt>
                <c:pt idx="3">
                  <c:v>14809985</c:v>
                </c:pt>
                <c:pt idx="4">
                  <c:v>16409985</c:v>
                </c:pt>
                <c:pt idx="5">
                  <c:v>18009985</c:v>
                </c:pt>
                <c:pt idx="6">
                  <c:v>19500000</c:v>
                </c:pt>
                <c:pt idx="7">
                  <c:v>20500000</c:v>
                </c:pt>
                <c:pt idx="8">
                  <c:v>21500000</c:v>
                </c:pt>
                <c:pt idx="9">
                  <c:v>22000000</c:v>
                </c:pt>
                <c:pt idx="10">
                  <c:v>22500000</c:v>
                </c:pt>
              </c:numCache>
            </c:numRef>
          </c:val>
          <c:smooth val="0"/>
          <c:extLst>
            <c:ext xmlns:c16="http://schemas.microsoft.com/office/drawing/2014/chart" uri="{C3380CC4-5D6E-409C-BE32-E72D297353CC}">
              <c16:uniqueId val="{00000000-E138-4991-AD27-06D4569B6EE1}"/>
            </c:ext>
          </c:extLst>
        </c:ser>
        <c:ser>
          <c:idx val="1"/>
          <c:order val="1"/>
          <c:tx>
            <c:strRef>
              <c:f>'Financial Proj'!$A$36</c:f>
              <c:strCache>
                <c:ptCount val="1"/>
                <c:pt idx="0">
                  <c:v>Actual Expenditure</c:v>
                </c:pt>
              </c:strCache>
            </c:strRef>
          </c:tx>
          <c:cat>
            <c:strRef>
              <c:f>'Financial Proj'!$B$33:$AH$33</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'Financial Proj'!$B$36:$AH$36</c:f>
              <c:numCache>
                <c:formatCode>"$"#,##0</c:formatCode>
                <c:ptCount val="11"/>
                <c:pt idx="0">
                  <c:v>5055168.8400000008</c:v>
                </c:pt>
                <c:pt idx="1">
                  <c:v>5055168.8400000008</c:v>
                </c:pt>
                <c:pt idx="2">
                  <c:v>5055168.8400000008</c:v>
                </c:pt>
                <c:pt idx="3">
                  <c:v>5055168.8400000008</c:v>
                </c:pt>
                <c:pt idx="4">
                  <c:v>5055168.8400000008</c:v>
                </c:pt>
                <c:pt idx="5">
                  <c:v>5055168.8400000008</c:v>
                </c:pt>
                <c:pt idx="6">
                  <c:v>5055168.8400000008</c:v>
                </c:pt>
                <c:pt idx="7">
                  <c:v>5055168.8400000008</c:v>
                </c:pt>
                <c:pt idx="8">
                  <c:v>5055168.8400000008</c:v>
                </c:pt>
                <c:pt idx="9">
                  <c:v>5055168.8400000008</c:v>
                </c:pt>
                <c:pt idx="10">
                  <c:v>5055168.8400000008</c:v>
                </c:pt>
              </c:numCache>
            </c:numRef>
          </c:val>
          <c:smooth val="0"/>
          <c:extLst>
            <c:ext xmlns:c16="http://schemas.microsoft.com/office/drawing/2014/chart" uri="{C3380CC4-5D6E-409C-BE32-E72D297353CC}">
              <c16:uniqueId val="{00000002-E138-4991-AD27-06D4569B6EE1}"/>
            </c:ext>
          </c:extLst>
        </c:ser>
        <c:dLbls>
          <c:showLegendKey val="0"/>
          <c:showVal val="0"/>
          <c:showCatName val="0"/>
          <c:showSerName val="0"/>
          <c:showPercent val="0"/>
          <c:showBubbleSize val="0"/>
        </c:dLbls>
        <c:marker val="1"/>
        <c:smooth val="0"/>
        <c:axId val="599736112"/>
        <c:axId val="1"/>
      </c:lineChart>
      <c:catAx>
        <c:axId val="5997361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6112"/>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4273412631931649"/>
          <c:w val="0.21308209006768891"/>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Proj'!$A$66</c:f>
              <c:strCache>
                <c:ptCount val="1"/>
                <c:pt idx="0">
                  <c:v>Projected Expenditures</c:v>
                </c:pt>
              </c:strCache>
            </c:strRef>
          </c:tx>
          <c:marker>
            <c:symbol val="diamond"/>
            <c:size val="4"/>
          </c:marker>
          <c:cat>
            <c:strRef>
              <c:f>'Financial Proj'!$B$65:$AH$65</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'Financial Proj'!$B$66:$AH$66</c:f>
              <c:numCache>
                <c:formatCode>"$"#,##0</c:formatCode>
                <c:ptCount val="11"/>
                <c:pt idx="0">
                  <c:v>14659672.199999999</c:v>
                </c:pt>
                <c:pt idx="1">
                  <c:v>14739672.199999999</c:v>
                </c:pt>
                <c:pt idx="2">
                  <c:v>14819672.199999999</c:v>
                </c:pt>
                <c:pt idx="3">
                  <c:v>14899672.199999999</c:v>
                </c:pt>
                <c:pt idx="4">
                  <c:v>14899672.199999999</c:v>
                </c:pt>
                <c:pt idx="5">
                  <c:v>14899672.199999999</c:v>
                </c:pt>
                <c:pt idx="6">
                  <c:v>14899672.199999999</c:v>
                </c:pt>
                <c:pt idx="7">
                  <c:v>14899672.199999999</c:v>
                </c:pt>
                <c:pt idx="8">
                  <c:v>14899672.199999999</c:v>
                </c:pt>
                <c:pt idx="9">
                  <c:v>14899672.199999999</c:v>
                </c:pt>
                <c:pt idx="10">
                  <c:v>14899672.199999999</c:v>
                </c:pt>
              </c:numCache>
            </c:numRef>
          </c:val>
          <c:smooth val="0"/>
          <c:extLst>
            <c:ext xmlns:c16="http://schemas.microsoft.com/office/drawing/2014/chart" uri="{C3380CC4-5D6E-409C-BE32-E72D297353CC}">
              <c16:uniqueId val="{00000000-6351-4279-A28B-A19DDF31F487}"/>
            </c:ext>
          </c:extLst>
        </c:ser>
        <c:ser>
          <c:idx val="1"/>
          <c:order val="1"/>
          <c:tx>
            <c:strRef>
              <c:f>'Financial Proj'!$A$68</c:f>
              <c:strCache>
                <c:ptCount val="1"/>
                <c:pt idx="0">
                  <c:v>Actual Expenditure</c:v>
                </c:pt>
              </c:strCache>
            </c:strRef>
          </c:tx>
          <c:cat>
            <c:strRef>
              <c:f>'Financial Proj'!$B$65:$AH$65</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'Financial Proj'!$B$68:$AH$68</c:f>
              <c:numCache>
                <c:formatCode>"$"#,##0</c:formatCode>
                <c:ptCount val="11"/>
                <c:pt idx="0">
                  <c:v>15228218.870000001</c:v>
                </c:pt>
                <c:pt idx="1">
                  <c:v>15228218.870000001</c:v>
                </c:pt>
                <c:pt idx="2">
                  <c:v>15228218.870000001</c:v>
                </c:pt>
                <c:pt idx="3">
                  <c:v>15228218.870000001</c:v>
                </c:pt>
                <c:pt idx="4">
                  <c:v>15228218.870000001</c:v>
                </c:pt>
                <c:pt idx="5">
                  <c:v>15228218.870000001</c:v>
                </c:pt>
                <c:pt idx="6">
                  <c:v>15228218.870000001</c:v>
                </c:pt>
                <c:pt idx="7">
                  <c:v>15228218.870000001</c:v>
                </c:pt>
                <c:pt idx="8">
                  <c:v>15228218.870000001</c:v>
                </c:pt>
                <c:pt idx="9">
                  <c:v>15228218.870000001</c:v>
                </c:pt>
                <c:pt idx="10">
                  <c:v>15228218.870000001</c:v>
                </c:pt>
              </c:numCache>
            </c:numRef>
          </c:val>
          <c:smooth val="0"/>
          <c:extLst>
            <c:ext xmlns:c16="http://schemas.microsoft.com/office/drawing/2014/chart" uri="{C3380CC4-5D6E-409C-BE32-E72D297353CC}">
              <c16:uniqueId val="{00000002-6351-4279-A28B-A19DDF31F487}"/>
            </c:ext>
          </c:extLst>
        </c:ser>
        <c:dLbls>
          <c:showLegendKey val="0"/>
          <c:showVal val="0"/>
          <c:showCatName val="0"/>
          <c:showSerName val="0"/>
          <c:showPercent val="0"/>
          <c:showBubbleSize val="0"/>
        </c:dLbls>
        <c:marker val="1"/>
        <c:smooth val="0"/>
        <c:axId val="471576576"/>
        <c:axId val="1"/>
      </c:lineChart>
      <c:catAx>
        <c:axId val="47157657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1576576"/>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318123342335166"/>
          <c:y val="0.34490315576224617"/>
          <c:w val="0.21280208732121364"/>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CDBG-DR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Proj'!$A$96</c:f>
              <c:strCache>
                <c:ptCount val="1"/>
                <c:pt idx="0">
                  <c:v>Projected Expenditures</c:v>
                </c:pt>
              </c:strCache>
            </c:strRef>
          </c:tx>
          <c:marker>
            <c:symbol val="diamond"/>
            <c:size val="4"/>
          </c:marker>
          <c:cat>
            <c:strRef>
              <c:f>'Financial Proj'!$B$95:$AH$95</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'Financial Proj'!$B$96:$AH$96</c:f>
              <c:numCache>
                <c:formatCode>"$"#,##0</c:formatCode>
                <c:ptCount val="11"/>
                <c:pt idx="0">
                  <c:v>181761684.98499998</c:v>
                </c:pt>
                <c:pt idx="1">
                  <c:v>189295753.98499998</c:v>
                </c:pt>
                <c:pt idx="2">
                  <c:v>196329824.98499998</c:v>
                </c:pt>
                <c:pt idx="3">
                  <c:v>203363895.98499998</c:v>
                </c:pt>
                <c:pt idx="4">
                  <c:v>210417966.98499998</c:v>
                </c:pt>
                <c:pt idx="5">
                  <c:v>217472037.98499998</c:v>
                </c:pt>
                <c:pt idx="6">
                  <c:v>224416123.98499998</c:v>
                </c:pt>
                <c:pt idx="7">
                  <c:v>230870194.98499998</c:v>
                </c:pt>
                <c:pt idx="8">
                  <c:v>233870194.98499998</c:v>
                </c:pt>
                <c:pt idx="9">
                  <c:v>235165112.98499998</c:v>
                </c:pt>
                <c:pt idx="10">
                  <c:v>236422222.98499998</c:v>
                </c:pt>
              </c:numCache>
            </c:numRef>
          </c:val>
          <c:smooth val="0"/>
          <c:extLst>
            <c:ext xmlns:c16="http://schemas.microsoft.com/office/drawing/2014/chart" uri="{C3380CC4-5D6E-409C-BE32-E72D297353CC}">
              <c16:uniqueId val="{00000000-81E8-466E-9B30-F5D1F38436E1}"/>
            </c:ext>
          </c:extLst>
        </c:ser>
        <c:ser>
          <c:idx val="1"/>
          <c:order val="1"/>
          <c:tx>
            <c:strRef>
              <c:f>'Financial Proj'!$A$98</c:f>
              <c:strCache>
                <c:ptCount val="1"/>
                <c:pt idx="0">
                  <c:v>Actual Expenditure</c:v>
                </c:pt>
              </c:strCache>
            </c:strRef>
          </c:tx>
          <c:cat>
            <c:strRef>
              <c:f>'Financial Proj'!$B$95:$AH$95</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'Financial Proj'!$B$98:$AH$98</c:f>
              <c:numCache>
                <c:formatCode>"$"#,##0</c:formatCode>
                <c:ptCount val="11"/>
                <c:pt idx="0">
                  <c:v>193642449.59999999</c:v>
                </c:pt>
                <c:pt idx="1">
                  <c:v>193642449.59999999</c:v>
                </c:pt>
                <c:pt idx="2">
                  <c:v>193642449.59999999</c:v>
                </c:pt>
                <c:pt idx="3">
                  <c:v>193642449.59999999</c:v>
                </c:pt>
                <c:pt idx="4">
                  <c:v>193642449.59999999</c:v>
                </c:pt>
                <c:pt idx="5">
                  <c:v>193642449.59999999</c:v>
                </c:pt>
                <c:pt idx="6">
                  <c:v>193642449.59999999</c:v>
                </c:pt>
                <c:pt idx="7">
                  <c:v>193642449.59999999</c:v>
                </c:pt>
                <c:pt idx="8">
                  <c:v>193642449.59999999</c:v>
                </c:pt>
                <c:pt idx="9">
                  <c:v>193642449.59999999</c:v>
                </c:pt>
                <c:pt idx="10">
                  <c:v>193642449.59999999</c:v>
                </c:pt>
              </c:numCache>
            </c:numRef>
          </c:val>
          <c:smooth val="0"/>
          <c:extLst>
            <c:ext xmlns:c16="http://schemas.microsoft.com/office/drawing/2014/chart" uri="{C3380CC4-5D6E-409C-BE32-E72D297353CC}">
              <c16:uniqueId val="{00000002-81E8-466E-9B30-F5D1F38436E1}"/>
            </c:ext>
          </c:extLst>
        </c:ser>
        <c:dLbls>
          <c:showLegendKey val="0"/>
          <c:showVal val="0"/>
          <c:showCatName val="0"/>
          <c:showSerName val="0"/>
          <c:showPercent val="0"/>
          <c:showBubbleSize val="0"/>
        </c:dLbls>
        <c:marker val="1"/>
        <c:smooth val="0"/>
        <c:axId val="471574936"/>
        <c:axId val="1"/>
      </c:lineChart>
      <c:catAx>
        <c:axId val="47157493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1574936"/>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4490315576224617"/>
          <c:w val="0.21280208732121364"/>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0</xdr:col>
      <xdr:colOff>342900</xdr:colOff>
      <xdr:row>10</xdr:row>
      <xdr:rowOff>0</xdr:rowOff>
    </xdr:from>
    <xdr:to>
      <xdr:col>25</xdr:col>
      <xdr:colOff>609600</xdr:colOff>
      <xdr:row>32</xdr:row>
      <xdr:rowOff>22860</xdr:rowOff>
    </xdr:to>
    <xdr:graphicFrame macro="">
      <xdr:nvGraphicFramePr>
        <xdr:cNvPr id="2355" name="Chart 3">
          <a:extLst>
            <a:ext uri="{FF2B5EF4-FFF2-40B4-BE49-F238E27FC236}">
              <a16:creationId xmlns:a16="http://schemas.microsoft.com/office/drawing/2014/main" id="{00000000-0008-0000-0200-000033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365760</xdr:colOff>
      <xdr:row>43</xdr:row>
      <xdr:rowOff>15240</xdr:rowOff>
    </xdr:from>
    <xdr:to>
      <xdr:col>25</xdr:col>
      <xdr:colOff>175260</xdr:colOff>
      <xdr:row>64</xdr:row>
      <xdr:rowOff>53340</xdr:rowOff>
    </xdr:to>
    <xdr:graphicFrame macro="">
      <xdr:nvGraphicFramePr>
        <xdr:cNvPr id="2357" name="Chart 5">
          <a:extLst>
            <a:ext uri="{FF2B5EF4-FFF2-40B4-BE49-F238E27FC236}">
              <a16:creationId xmlns:a16="http://schemas.microsoft.com/office/drawing/2014/main" id="{00000000-0008-0000-0200-000035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243840</xdr:colOff>
      <xdr:row>86</xdr:row>
      <xdr:rowOff>30480</xdr:rowOff>
    </xdr:from>
    <xdr:to>
      <xdr:col>24</xdr:col>
      <xdr:colOff>906780</xdr:colOff>
      <xdr:row>107</xdr:row>
      <xdr:rowOff>60960</xdr:rowOff>
    </xdr:to>
    <xdr:graphicFrame macro="">
      <xdr:nvGraphicFramePr>
        <xdr:cNvPr id="2358" name="Chart 6">
          <a:extLst>
            <a:ext uri="{FF2B5EF4-FFF2-40B4-BE49-F238E27FC236}">
              <a16:creationId xmlns:a16="http://schemas.microsoft.com/office/drawing/2014/main" id="{00000000-0008-0000-0200-000036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297180</xdr:colOff>
      <xdr:row>121</xdr:row>
      <xdr:rowOff>0</xdr:rowOff>
    </xdr:from>
    <xdr:to>
      <xdr:col>24</xdr:col>
      <xdr:colOff>716280</xdr:colOff>
      <xdr:row>141</xdr:row>
      <xdr:rowOff>15240</xdr:rowOff>
    </xdr:to>
    <xdr:graphicFrame macro="">
      <xdr:nvGraphicFramePr>
        <xdr:cNvPr id="2359" name="Chart 7">
          <a:extLst>
            <a:ext uri="{FF2B5EF4-FFF2-40B4-BE49-F238E27FC236}">
              <a16:creationId xmlns:a16="http://schemas.microsoft.com/office/drawing/2014/main" id="{00000000-0008-0000-0200-000037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228600</xdr:colOff>
      <xdr:row>156</xdr:row>
      <xdr:rowOff>167640</xdr:rowOff>
    </xdr:from>
    <xdr:to>
      <xdr:col>25</xdr:col>
      <xdr:colOff>800100</xdr:colOff>
      <xdr:row>176</xdr:row>
      <xdr:rowOff>22860</xdr:rowOff>
    </xdr:to>
    <xdr:graphicFrame macro="">
      <xdr:nvGraphicFramePr>
        <xdr:cNvPr id="2360" name="Chart 8">
          <a:extLst>
            <a:ext uri="{FF2B5EF4-FFF2-40B4-BE49-F238E27FC236}">
              <a16:creationId xmlns:a16="http://schemas.microsoft.com/office/drawing/2014/main" id="{00000000-0008-0000-0200-000038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0.79648</cdr:x>
      <cdr:y>0.87936</cdr:y>
    </cdr:from>
    <cdr:to>
      <cdr:x>0.79648</cdr:x>
      <cdr:y>0.88033</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11.xml><?xml version="1.0" encoding="utf-8"?>
<c:userShapes xmlns:c="http://schemas.openxmlformats.org/drawingml/2006/chart">
  <cdr:relSizeAnchor xmlns:cdr="http://schemas.openxmlformats.org/drawingml/2006/chartDrawing">
    <cdr:from>
      <cdr:x>0.795</cdr:x>
      <cdr:y>0.87936</cdr:y>
    </cdr:from>
    <cdr:to>
      <cdr:x>0.795</cdr:x>
      <cdr:y>0.88033</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2.xml><?xml version="1.0" encoding="utf-8"?>
<c:userShapes xmlns:c="http://schemas.openxmlformats.org/drawingml/2006/chart">
  <cdr:relSizeAnchor xmlns:cdr="http://schemas.openxmlformats.org/drawingml/2006/chartDrawing">
    <cdr:from>
      <cdr:x>0.79024</cdr:x>
      <cdr:y>0.89364</cdr:y>
    </cdr:from>
    <cdr:to>
      <cdr:x>0.79024</cdr:x>
      <cdr:y>0.89461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3.xml><?xml version="1.0" encoding="utf-8"?>
<c:userShapes xmlns:c="http://schemas.openxmlformats.org/drawingml/2006/chart">
  <cdr:relSizeAnchor xmlns:cdr="http://schemas.openxmlformats.org/drawingml/2006/chartDrawing">
    <cdr:from>
      <cdr:x>0.78875</cdr:x>
      <cdr:y>0.89104</cdr:y>
    </cdr:from>
    <cdr:to>
      <cdr:x>0.78875</cdr:x>
      <cdr:y>0.89176</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4.xml><?xml version="1.0" encoding="utf-8"?>
<c:userShapes xmlns:c="http://schemas.openxmlformats.org/drawingml/2006/chart">
  <cdr:relSizeAnchor xmlns:cdr="http://schemas.openxmlformats.org/drawingml/2006/chartDrawing">
    <cdr:from>
      <cdr:x>0</cdr:x>
      <cdr:y>0.8872</cdr:y>
    </cdr:from>
    <cdr:to>
      <cdr:x>0</cdr:x>
      <cdr:y>0.88817</cdr:y>
    </cdr:to>
    <cdr:sp macro="" textlink="">
      <cdr:nvSpPr>
        <cdr:cNvPr id="2" name="TextBox 1"/>
        <cdr:cNvSpPr txBox="1"/>
      </cdr:nvSpPr>
      <cdr:spPr>
        <a:xfrm xmlns:a="http://schemas.openxmlformats.org/drawingml/2006/main">
          <a:off x="0" y="3238500"/>
          <a:ext cx="5486400" cy="3905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nSpc>
              <a:spcPts val="900"/>
            </a:lnSpc>
          </a:pPr>
          <a:r>
            <a:rPr lang="en-US" sz="800"/>
            <a:t>DRGR Activity Types: (1) Acq, constr, reconstr of public facilities; (2) Constr/reconstr of water lift </a:t>
          </a:r>
        </a:p>
        <a:p xmlns:a="http://schemas.openxmlformats.org/drawingml/2006/main">
          <a:pPr>
            <a:lnSpc>
              <a:spcPts val="900"/>
            </a:lnSpc>
          </a:pPr>
          <a:r>
            <a:rPr lang="en-US" sz="800"/>
            <a:t>stations; (3) Constr/reconstr of water/sewer lines or systems; (4) Dike/dam/stream-river bank </a:t>
          </a:r>
        </a:p>
        <a:p xmlns:a="http://schemas.openxmlformats.org/drawingml/2006/main">
          <a:r>
            <a:rPr lang="en-US" sz="800"/>
            <a:t>repairs; and (5) Rehab/reconstr of public facilities</a:t>
          </a:r>
        </a:p>
      </cdr:txBody>
    </cdr:sp>
  </cdr:relSizeAnchor>
  <cdr:relSizeAnchor xmlns:cdr="http://schemas.openxmlformats.org/drawingml/2006/chartDrawing">
    <cdr:from>
      <cdr:x>0.78648</cdr:x>
      <cdr:y>0.89384</cdr:y>
    </cdr:from>
    <cdr:to>
      <cdr:x>0.78648</cdr:x>
      <cdr:y>0.89384</cdr:y>
    </cdr:to>
    <cdr:sp macro="" textlink="">
      <cdr:nvSpPr>
        <cdr:cNvPr id="4" name="TextBox 1"/>
        <cdr:cNvSpPr txBox="1"/>
      </cdr:nvSpPr>
      <cdr:spPr>
        <a:xfrm xmlns:a="http://schemas.openxmlformats.org/drawingml/2006/main">
          <a:off x="4344688" y="3381375"/>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5.xml><?xml version="1.0" encoding="utf-8"?>
<c:userShapes xmlns:c="http://schemas.openxmlformats.org/drawingml/2006/chart">
  <cdr:relSizeAnchor xmlns:cdr="http://schemas.openxmlformats.org/drawingml/2006/chartDrawing">
    <cdr:from>
      <cdr:x>0</cdr:x>
      <cdr:y>0.94321</cdr:y>
    </cdr:from>
    <cdr:to>
      <cdr:x>0</cdr:x>
      <cdr:y>0.94418</cdr:y>
    </cdr:to>
    <cdr:sp macro="" textlink="">
      <cdr:nvSpPr>
        <cdr:cNvPr id="2" name="TextBox 1"/>
        <cdr:cNvSpPr txBox="1"/>
      </cdr:nvSpPr>
      <cdr:spPr>
        <a:xfrm xmlns:a="http://schemas.openxmlformats.org/drawingml/2006/main">
          <a:off x="0" y="3429000"/>
          <a:ext cx="4229136" cy="20720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US" sz="800"/>
            <a:t>DRGR Measure</a:t>
          </a:r>
          <a:r>
            <a:rPr lang="en-US" sz="800" baseline="0"/>
            <a:t> Types: (1) # of Permanent Jobs Created; and (2) # of Permanent Jobs Retained</a:t>
          </a:r>
          <a:endParaRPr lang="en-US" sz="800"/>
        </a:p>
      </cdr:txBody>
    </cdr:sp>
  </cdr:relSizeAnchor>
  <cdr:relSizeAnchor xmlns:cdr="http://schemas.openxmlformats.org/drawingml/2006/chartDrawing">
    <cdr:from>
      <cdr:x>0.78723</cdr:x>
      <cdr:y>0.89235</cdr:y>
    </cdr:from>
    <cdr:to>
      <cdr:x>0.78724</cdr:x>
      <cdr:y>0.89308</cdr:y>
    </cdr:to>
    <cdr:sp macro="" textlink="">
      <cdr:nvSpPr>
        <cdr:cNvPr id="4" name="TextBox 1"/>
        <cdr:cNvSpPr txBox="1"/>
      </cdr:nvSpPr>
      <cdr:spPr>
        <a:xfrm xmlns:a="http://schemas.openxmlformats.org/drawingml/2006/main">
          <a:off x="4297063"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6.xml><?xml version="1.0" encoding="utf-8"?>
<c:userShapes xmlns:c="http://schemas.openxmlformats.org/drawingml/2006/chart">
  <cdr:relSizeAnchor xmlns:cdr="http://schemas.openxmlformats.org/drawingml/2006/chartDrawing">
    <cdr:from>
      <cdr:x>0</cdr:x>
      <cdr:y>0</cdr:y>
    </cdr:from>
    <cdr:to>
      <cdr:x>0</cdr:x>
      <cdr:y>0</cdr:y>
    </cdr:to>
    <cdr:pic>
      <cdr:nvPicPr>
        <cdr:cNvPr id="3" name="chart">
          <a:extLst xmlns:a="http://schemas.openxmlformats.org/drawingml/2006/main">
            <a:ext uri="{FF2B5EF4-FFF2-40B4-BE49-F238E27FC236}">
              <a16:creationId xmlns:a16="http://schemas.microsoft.com/office/drawing/2014/main" id="{5842D804-CA32-467F-B575-06B8EB4B07E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cdr:x>
      <cdr:y>0</cdr:y>
    </cdr:from>
    <cdr:to>
      <cdr:x>0</cdr:x>
      <cdr:y>0</cdr:y>
    </cdr:to>
    <cdr:pic>
      <cdr:nvPicPr>
        <cdr:cNvPr id="4" name="chart">
          <a:extLst xmlns:a="http://schemas.openxmlformats.org/drawingml/2006/main">
            <a:ext uri="{FF2B5EF4-FFF2-40B4-BE49-F238E27FC236}">
              <a16:creationId xmlns:a16="http://schemas.microsoft.com/office/drawing/2014/main" id="{A89F8AF7-B57D-4D59-AF99-585DFB565A42}"/>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0.00025</cdr:x>
      <cdr:y>0.90116</cdr:y>
    </cdr:from>
    <cdr:to>
      <cdr:x>1</cdr:x>
      <cdr:y>0.99729</cdr:y>
    </cdr:to>
    <cdr:sp macro="" textlink="">
      <cdr:nvSpPr>
        <cdr:cNvPr id="5" name="TextBox 1"/>
        <cdr:cNvSpPr txBox="1"/>
      </cdr:nvSpPr>
      <cdr:spPr>
        <a:xfrm xmlns:a="http://schemas.openxmlformats.org/drawingml/2006/main">
          <a:off x="0" y="3314700"/>
          <a:ext cx="5486400" cy="3312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800"/>
            </a:lnSpc>
          </a:pPr>
          <a:r>
            <a:rPr lang="en-US" sz="800"/>
            <a:t>DRGR Activity Types: (1)</a:t>
          </a:r>
          <a:r>
            <a:rPr lang="en-US" sz="800" baseline="0"/>
            <a:t> Constr/Reconst of water/sewer lines or systems; (2) Dike/dam/</a:t>
          </a:r>
        </a:p>
        <a:p xmlns:a="http://schemas.openxmlformats.org/drawingml/2006/main">
          <a:pPr>
            <a:lnSpc>
              <a:spcPts val="800"/>
            </a:lnSpc>
          </a:pPr>
          <a:r>
            <a:rPr lang="en-US" sz="800" baseline="0"/>
            <a:t>stream-river bank repairs; and (3) Rehab/Reconstr of a public improvement</a:t>
          </a:r>
          <a:endParaRPr lang="en-US" sz="800"/>
        </a:p>
      </cdr:txBody>
    </cdr:sp>
  </cdr:relSizeAnchor>
  <cdr:relSizeAnchor xmlns:cdr="http://schemas.openxmlformats.org/drawingml/2006/chartDrawing">
    <cdr:from>
      <cdr:x>0.78726</cdr:x>
      <cdr:y>0.89308</cdr:y>
    </cdr:from>
    <cdr:to>
      <cdr:x>0.78726</cdr:x>
      <cdr:y>0.89333</cdr:y>
    </cdr:to>
    <cdr:sp macro="" textlink="">
      <cdr:nvSpPr>
        <cdr:cNvPr id="7" name="TextBox 1"/>
        <cdr:cNvSpPr txBox="1"/>
      </cdr:nvSpPr>
      <cdr:spPr>
        <a:xfrm xmlns:a="http://schemas.openxmlformats.org/drawingml/2006/main">
          <a:off x="4306588" y="33337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7.xml><?xml version="1.0" encoding="utf-8"?>
<xdr:wsDr xmlns:xdr="http://schemas.openxmlformats.org/drawingml/2006/spreadsheetDrawing" xmlns:a="http://schemas.openxmlformats.org/drawingml/2006/main">
  <xdr:twoCellAnchor>
    <xdr:from>
      <xdr:col>0</xdr:col>
      <xdr:colOff>149013</xdr:colOff>
      <xdr:row>7</xdr:row>
      <xdr:rowOff>3386</xdr:rowOff>
    </xdr:from>
    <xdr:to>
      <xdr:col>27</xdr:col>
      <xdr:colOff>355599</xdr:colOff>
      <xdr:row>25</xdr:row>
      <xdr:rowOff>50799</xdr:rowOff>
    </xdr:to>
    <xdr:graphicFrame macro="">
      <xdr:nvGraphicFramePr>
        <xdr:cNvPr id="1235" name="Chart 1">
          <a:extLst>
            <a:ext uri="{FF2B5EF4-FFF2-40B4-BE49-F238E27FC236}">
              <a16:creationId xmlns:a16="http://schemas.microsoft.com/office/drawing/2014/main" id="{00000000-0008-0000-0100-0000D3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141393</xdr:colOff>
      <xdr:row>38</xdr:row>
      <xdr:rowOff>62654</xdr:rowOff>
    </xdr:from>
    <xdr:to>
      <xdr:col>26</xdr:col>
      <xdr:colOff>965199</xdr:colOff>
      <xdr:row>56</xdr:row>
      <xdr:rowOff>116840</xdr:rowOff>
    </xdr:to>
    <xdr:graphicFrame macro="">
      <xdr:nvGraphicFramePr>
        <xdr:cNvPr id="1236" name="Chart 2">
          <a:extLst>
            <a:ext uri="{FF2B5EF4-FFF2-40B4-BE49-F238E27FC236}">
              <a16:creationId xmlns:a16="http://schemas.microsoft.com/office/drawing/2014/main" id="{00000000-0008-0000-0100-0000D4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175260</xdr:colOff>
      <xdr:row>71</xdr:row>
      <xdr:rowOff>18839</xdr:rowOff>
    </xdr:from>
    <xdr:to>
      <xdr:col>27</xdr:col>
      <xdr:colOff>304800</xdr:colOff>
      <xdr:row>90</xdr:row>
      <xdr:rowOff>56938</xdr:rowOff>
    </xdr:to>
    <xdr:graphicFrame macro="">
      <xdr:nvGraphicFramePr>
        <xdr:cNvPr id="1237" name="Chart 3">
          <a:extLst>
            <a:ext uri="{FF2B5EF4-FFF2-40B4-BE49-F238E27FC236}">
              <a16:creationId xmlns:a16="http://schemas.microsoft.com/office/drawing/2014/main" id="{00000000-0008-0000-0100-0000D5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236218</xdr:colOff>
      <xdr:row>100</xdr:row>
      <xdr:rowOff>31326</xdr:rowOff>
    </xdr:from>
    <xdr:to>
      <xdr:col>26</xdr:col>
      <xdr:colOff>846666</xdr:colOff>
      <xdr:row>121</xdr:row>
      <xdr:rowOff>69427</xdr:rowOff>
    </xdr:to>
    <xdr:graphicFrame macro="">
      <xdr:nvGraphicFramePr>
        <xdr:cNvPr id="1238" name="Chart 4">
          <a:extLst>
            <a:ext uri="{FF2B5EF4-FFF2-40B4-BE49-F238E27FC236}">
              <a16:creationId xmlns:a16="http://schemas.microsoft.com/office/drawing/2014/main" id="{00000000-0008-0000-0100-0000D6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0.78409</cdr:x>
      <cdr:y>0.86141</cdr:y>
    </cdr:from>
    <cdr:to>
      <cdr:x>0.99135</cdr:x>
      <cdr:y>0.98722</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800"/>
            </a:lnSpc>
          </a:pPr>
          <a:r>
            <a:rPr lang="en-US" sz="1000"/>
            <a:t>07/2025</a:t>
          </a:r>
        </a:p>
      </cdr:txBody>
    </cdr:sp>
  </cdr:relSizeAnchor>
</c:userShapes>
</file>

<file path=xl/drawings/drawing9.xml><?xml version="1.0" encoding="utf-8"?>
<c:userShapes xmlns:c="http://schemas.openxmlformats.org/drawingml/2006/chart">
  <cdr:relSizeAnchor xmlns:cdr="http://schemas.openxmlformats.org/drawingml/2006/chartDrawing">
    <cdr:from>
      <cdr:x>0.78909</cdr:x>
      <cdr:y>0.87522</cdr:y>
    </cdr:from>
    <cdr:to>
      <cdr:x>1</cdr:x>
      <cdr:y>0.9986</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07/2025</a:t>
          </a: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O3"/>
  <sheetViews>
    <sheetView view="pageBreakPreview" zoomScaleNormal="100" zoomScaleSheetLayoutView="100" workbookViewId="0">
      <selection activeCell="I5" sqref="I5"/>
    </sheetView>
  </sheetViews>
  <sheetFormatPr defaultRowHeight="14.4" x14ac:dyDescent="0.3"/>
  <sheetData>
    <row r="1" spans="2:15" ht="15" thickBot="1" x14ac:dyDescent="0.35"/>
    <row r="2" spans="2:15" ht="301.95" customHeight="1" thickBot="1" x14ac:dyDescent="0.35">
      <c r="B2" s="79" t="s">
        <v>0</v>
      </c>
      <c r="C2" s="80"/>
      <c r="D2" s="80"/>
      <c r="E2" s="80"/>
      <c r="F2" s="80"/>
      <c r="G2" s="80"/>
      <c r="H2" s="80"/>
      <c r="I2" s="80"/>
      <c r="J2" s="80"/>
      <c r="K2" s="80"/>
      <c r="L2" s="80"/>
      <c r="M2" s="80"/>
      <c r="N2" s="80"/>
      <c r="O2" s="81"/>
    </row>
    <row r="3" spans="2:15" x14ac:dyDescent="0.3">
      <c r="B3" s="31"/>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3:AH183"/>
  <sheetViews>
    <sheetView view="pageBreakPreview" topLeftCell="A142" zoomScaleNormal="55" zoomScaleSheetLayoutView="100" workbookViewId="0">
      <selection activeCell="AA160" sqref="AA160"/>
    </sheetView>
  </sheetViews>
  <sheetFormatPr defaultRowHeight="14.4" x14ac:dyDescent="0.3"/>
  <cols>
    <col min="1" max="1" width="61.88671875" customWidth="1"/>
    <col min="2" max="2" width="17.88671875" hidden="1" customWidth="1"/>
    <col min="3" max="3" width="16.44140625" hidden="1" customWidth="1"/>
    <col min="4" max="5" width="15.44140625" hidden="1" customWidth="1"/>
    <col min="6" max="6" width="15.44140625" style="45" hidden="1" customWidth="1"/>
    <col min="7" max="7" width="16.44140625" style="45" hidden="1" customWidth="1"/>
    <col min="8" max="9" width="15.44140625" style="45" hidden="1" customWidth="1"/>
    <col min="10" max="10" width="15.44140625" style="41" hidden="1" customWidth="1"/>
    <col min="11" max="11" width="16.44140625" style="41" hidden="1" customWidth="1"/>
    <col min="12" max="14" width="15.44140625" style="41" hidden="1" customWidth="1"/>
    <col min="15" max="15" width="16.44140625" style="45" hidden="1" customWidth="1"/>
    <col min="16" max="16" width="15.44140625" hidden="1" customWidth="1"/>
    <col min="17" max="17" width="15.44140625" style="45" hidden="1" customWidth="1"/>
    <col min="18" max="18" width="15.44140625" hidden="1" customWidth="1"/>
    <col min="19" max="19" width="16.44140625" hidden="1" customWidth="1"/>
    <col min="20" max="22" width="15.44140625" hidden="1" customWidth="1"/>
    <col min="23" max="23" width="16.44140625" hidden="1" customWidth="1"/>
    <col min="24" max="24" width="15.44140625" bestFit="1" customWidth="1"/>
    <col min="25" max="26" width="15.44140625" customWidth="1"/>
    <col min="27" max="34" width="15.5546875" customWidth="1"/>
  </cols>
  <sheetData>
    <row r="3" spans="1:34" x14ac:dyDescent="0.3">
      <c r="A3" s="3" t="s">
        <v>68</v>
      </c>
      <c r="B3" s="44" t="s">
        <v>15</v>
      </c>
      <c r="C3" s="44" t="s">
        <v>16</v>
      </c>
      <c r="D3" s="44" t="s">
        <v>17</v>
      </c>
      <c r="E3" s="44" t="s">
        <v>18</v>
      </c>
      <c r="F3" s="44" t="s">
        <v>19</v>
      </c>
      <c r="G3" s="44" t="s">
        <v>20</v>
      </c>
      <c r="H3" s="44" t="s">
        <v>21</v>
      </c>
      <c r="I3" s="44" t="s">
        <v>22</v>
      </c>
      <c r="J3" s="44" t="s">
        <v>23</v>
      </c>
      <c r="K3" s="44" t="s">
        <v>24</v>
      </c>
      <c r="L3" s="44" t="s">
        <v>25</v>
      </c>
      <c r="M3" s="44" t="s">
        <v>26</v>
      </c>
      <c r="N3" s="44" t="s">
        <v>27</v>
      </c>
      <c r="O3" s="44" t="s">
        <v>28</v>
      </c>
      <c r="P3" s="44" t="s">
        <v>29</v>
      </c>
      <c r="Q3" s="44" t="s">
        <v>30</v>
      </c>
      <c r="R3" s="11" t="s">
        <v>31</v>
      </c>
      <c r="S3" s="11" t="s">
        <v>32</v>
      </c>
      <c r="T3" s="11" t="s">
        <v>33</v>
      </c>
      <c r="U3" s="11" t="s">
        <v>34</v>
      </c>
      <c r="V3" s="11" t="s">
        <v>35</v>
      </c>
      <c r="W3" s="11" t="s">
        <v>36</v>
      </c>
      <c r="X3" s="11" t="s">
        <v>37</v>
      </c>
      <c r="Y3" s="11" t="s">
        <v>38</v>
      </c>
      <c r="Z3" s="11" t="s">
        <v>39</v>
      </c>
      <c r="AA3" s="11" t="s">
        <v>40</v>
      </c>
      <c r="AB3" s="11" t="s">
        <v>41</v>
      </c>
      <c r="AC3" s="11" t="s">
        <v>42</v>
      </c>
      <c r="AD3" s="11" t="s">
        <v>43</v>
      </c>
      <c r="AE3" s="11" t="s">
        <v>44</v>
      </c>
      <c r="AF3" s="11" t="s">
        <v>45</v>
      </c>
      <c r="AG3" s="11" t="s">
        <v>46</v>
      </c>
      <c r="AH3" s="11" t="s">
        <v>47</v>
      </c>
    </row>
    <row r="4" spans="1:34" x14ac:dyDescent="0.3">
      <c r="A4" s="6" t="s">
        <v>69</v>
      </c>
      <c r="B4">
        <f>SUM($B5:B5)</f>
        <v>0</v>
      </c>
      <c r="C4">
        <f>B4+C5</f>
        <v>0</v>
      </c>
      <c r="D4">
        <f>C4+D5</f>
        <v>0</v>
      </c>
      <c r="E4">
        <f t="shared" ref="E4:AH4" si="0">D4+E5</f>
        <v>0</v>
      </c>
      <c r="F4">
        <f t="shared" si="0"/>
        <v>0</v>
      </c>
      <c r="G4">
        <f t="shared" si="0"/>
        <v>0</v>
      </c>
      <c r="H4">
        <f t="shared" si="0"/>
        <v>0</v>
      </c>
      <c r="I4">
        <f t="shared" si="0"/>
        <v>0</v>
      </c>
      <c r="J4">
        <f t="shared" si="0"/>
        <v>0</v>
      </c>
      <c r="K4">
        <f t="shared" si="0"/>
        <v>0</v>
      </c>
      <c r="L4">
        <f t="shared" si="0"/>
        <v>0</v>
      </c>
      <c r="M4">
        <f t="shared" si="0"/>
        <v>0</v>
      </c>
      <c r="N4">
        <f t="shared" si="0"/>
        <v>0</v>
      </c>
      <c r="O4">
        <f t="shared" si="0"/>
        <v>0</v>
      </c>
      <c r="P4">
        <f t="shared" si="0"/>
        <v>0</v>
      </c>
      <c r="Q4">
        <f t="shared" si="0"/>
        <v>0</v>
      </c>
      <c r="R4">
        <f t="shared" si="0"/>
        <v>0</v>
      </c>
      <c r="S4">
        <f t="shared" si="0"/>
        <v>0</v>
      </c>
      <c r="T4">
        <f t="shared" si="0"/>
        <v>0</v>
      </c>
      <c r="U4">
        <f t="shared" si="0"/>
        <v>0</v>
      </c>
      <c r="V4">
        <f t="shared" si="0"/>
        <v>20</v>
      </c>
      <c r="W4">
        <f t="shared" si="0"/>
        <v>40</v>
      </c>
      <c r="X4">
        <f t="shared" si="0"/>
        <v>60</v>
      </c>
      <c r="Y4">
        <f t="shared" si="0"/>
        <v>90</v>
      </c>
      <c r="Z4">
        <f t="shared" si="0"/>
        <v>120</v>
      </c>
      <c r="AA4">
        <f t="shared" si="0"/>
        <v>140</v>
      </c>
      <c r="AB4">
        <f t="shared" si="0"/>
        <v>140</v>
      </c>
      <c r="AC4">
        <f t="shared" si="0"/>
        <v>140</v>
      </c>
      <c r="AD4">
        <f t="shared" si="0"/>
        <v>140</v>
      </c>
      <c r="AE4">
        <f t="shared" si="0"/>
        <v>140</v>
      </c>
      <c r="AF4">
        <f t="shared" si="0"/>
        <v>140</v>
      </c>
      <c r="AG4">
        <f t="shared" si="0"/>
        <v>140</v>
      </c>
      <c r="AH4">
        <f t="shared" si="0"/>
        <v>140</v>
      </c>
    </row>
    <row r="5" spans="1:34" x14ac:dyDescent="0.3">
      <c r="A5" s="5" t="s">
        <v>70</v>
      </c>
      <c r="B5">
        <v>0</v>
      </c>
      <c r="C5" s="7">
        <v>0</v>
      </c>
      <c r="D5" s="7">
        <v>0</v>
      </c>
      <c r="E5" s="7">
        <v>0</v>
      </c>
      <c r="F5" s="7">
        <v>0</v>
      </c>
      <c r="G5" s="7">
        <v>0</v>
      </c>
      <c r="H5" s="7">
        <v>0</v>
      </c>
      <c r="I5" s="7">
        <v>0</v>
      </c>
      <c r="J5" s="7">
        <v>0</v>
      </c>
      <c r="K5" s="7">
        <v>0</v>
      </c>
      <c r="L5" s="7">
        <v>0</v>
      </c>
      <c r="M5" s="7">
        <v>0</v>
      </c>
      <c r="N5" s="7">
        <v>0</v>
      </c>
      <c r="O5" s="7">
        <v>0</v>
      </c>
      <c r="P5" s="7">
        <v>0</v>
      </c>
      <c r="Q5" s="7">
        <v>0</v>
      </c>
      <c r="R5" s="7">
        <v>0</v>
      </c>
      <c r="S5" s="7">
        <v>0</v>
      </c>
      <c r="T5" s="7">
        <v>0</v>
      </c>
      <c r="U5" s="7">
        <v>0</v>
      </c>
      <c r="V5" s="7">
        <v>20</v>
      </c>
      <c r="W5" s="7">
        <v>20</v>
      </c>
      <c r="X5" s="7">
        <v>20</v>
      </c>
      <c r="Y5" s="7">
        <v>30</v>
      </c>
      <c r="Z5" s="7">
        <v>30</v>
      </c>
      <c r="AA5" s="7">
        <v>20</v>
      </c>
      <c r="AB5" s="7">
        <v>0</v>
      </c>
      <c r="AC5" s="7">
        <v>0</v>
      </c>
      <c r="AD5" s="7">
        <v>0</v>
      </c>
      <c r="AE5" s="7">
        <v>0</v>
      </c>
      <c r="AF5" s="7">
        <v>0</v>
      </c>
      <c r="AG5" s="7">
        <v>0</v>
      </c>
      <c r="AH5" s="7">
        <v>0</v>
      </c>
    </row>
    <row r="6" spans="1:34" x14ac:dyDescent="0.3">
      <c r="A6" s="5" t="s">
        <v>71</v>
      </c>
      <c r="B6">
        <f>SUM($B7:B7)</f>
        <v>0</v>
      </c>
      <c r="C6" s="15">
        <f>B6+C7</f>
        <v>0</v>
      </c>
      <c r="D6" s="15">
        <f t="shared" ref="D6:AH6" si="1">C6+D7</f>
        <v>0</v>
      </c>
      <c r="E6" s="15">
        <f t="shared" si="1"/>
        <v>0</v>
      </c>
      <c r="F6" s="48">
        <f t="shared" si="1"/>
        <v>0</v>
      </c>
      <c r="G6" s="15">
        <f t="shared" si="1"/>
        <v>0</v>
      </c>
      <c r="H6" s="15">
        <f t="shared" si="1"/>
        <v>0</v>
      </c>
      <c r="I6" s="15">
        <f t="shared" si="1"/>
        <v>0</v>
      </c>
      <c r="J6" s="15">
        <f t="shared" si="1"/>
        <v>0</v>
      </c>
      <c r="K6" s="15">
        <f t="shared" si="1"/>
        <v>0</v>
      </c>
      <c r="L6" s="15">
        <f t="shared" si="1"/>
        <v>0</v>
      </c>
      <c r="M6" s="15">
        <f t="shared" si="1"/>
        <v>0</v>
      </c>
      <c r="N6" s="15">
        <f t="shared" si="1"/>
        <v>0</v>
      </c>
      <c r="O6" s="15">
        <f t="shared" si="1"/>
        <v>0</v>
      </c>
      <c r="P6" s="15">
        <f t="shared" si="1"/>
        <v>0</v>
      </c>
      <c r="Q6" s="15">
        <f t="shared" si="1"/>
        <v>0</v>
      </c>
      <c r="R6" s="15">
        <f t="shared" si="1"/>
        <v>0</v>
      </c>
      <c r="S6" s="15">
        <f t="shared" si="1"/>
        <v>0</v>
      </c>
      <c r="T6" s="15">
        <f t="shared" si="1"/>
        <v>0</v>
      </c>
      <c r="U6" s="15">
        <f t="shared" si="1"/>
        <v>0</v>
      </c>
      <c r="V6" s="15">
        <f t="shared" si="1"/>
        <v>0</v>
      </c>
      <c r="W6" s="15">
        <f t="shared" si="1"/>
        <v>0</v>
      </c>
      <c r="X6" s="15">
        <f t="shared" si="1"/>
        <v>0</v>
      </c>
      <c r="Y6" s="15">
        <f t="shared" si="1"/>
        <v>0</v>
      </c>
      <c r="Z6" s="15">
        <f t="shared" si="1"/>
        <v>0</v>
      </c>
      <c r="AA6" s="15">
        <f t="shared" si="1"/>
        <v>0</v>
      </c>
      <c r="AB6" s="15">
        <f t="shared" si="1"/>
        <v>0</v>
      </c>
      <c r="AC6" s="15">
        <f t="shared" si="1"/>
        <v>0</v>
      </c>
      <c r="AD6" s="15">
        <f t="shared" si="1"/>
        <v>0</v>
      </c>
      <c r="AE6" s="15">
        <f t="shared" si="1"/>
        <v>0</v>
      </c>
      <c r="AF6" s="15">
        <f t="shared" si="1"/>
        <v>0</v>
      </c>
      <c r="AG6" s="15">
        <f t="shared" si="1"/>
        <v>0</v>
      </c>
      <c r="AH6" s="15">
        <f t="shared" si="1"/>
        <v>0</v>
      </c>
    </row>
    <row r="7" spans="1:34" x14ac:dyDescent="0.3">
      <c r="A7" s="5" t="s">
        <v>72</v>
      </c>
      <c r="B7">
        <v>0</v>
      </c>
      <c r="C7" s="15">
        <v>0</v>
      </c>
      <c r="D7" s="15">
        <v>0</v>
      </c>
      <c r="E7" s="15">
        <v>0</v>
      </c>
      <c r="F7" s="48">
        <v>0</v>
      </c>
      <c r="G7" s="15">
        <v>0</v>
      </c>
      <c r="H7" s="15">
        <v>0</v>
      </c>
      <c r="I7" s="15">
        <v>0</v>
      </c>
      <c r="J7" s="15">
        <v>0</v>
      </c>
      <c r="K7" s="15">
        <v>0</v>
      </c>
      <c r="L7" s="15">
        <v>0</v>
      </c>
      <c r="M7" s="15">
        <v>0</v>
      </c>
      <c r="N7" s="15">
        <v>0</v>
      </c>
      <c r="O7" s="15">
        <v>0</v>
      </c>
      <c r="P7" s="15">
        <v>0</v>
      </c>
      <c r="Q7" s="15">
        <v>0</v>
      </c>
      <c r="R7" s="15">
        <v>0</v>
      </c>
      <c r="S7" s="15">
        <v>0</v>
      </c>
      <c r="T7" s="15">
        <v>0</v>
      </c>
      <c r="U7" s="15">
        <v>0</v>
      </c>
      <c r="V7" s="15">
        <v>0</v>
      </c>
      <c r="W7" s="15">
        <v>0</v>
      </c>
      <c r="X7" s="15">
        <v>0</v>
      </c>
      <c r="Y7" s="15"/>
      <c r="Z7" s="15"/>
      <c r="AA7" s="15"/>
      <c r="AB7" s="15"/>
      <c r="AC7" s="15"/>
      <c r="AD7" s="15"/>
      <c r="AE7" s="15"/>
      <c r="AF7" s="15"/>
      <c r="AG7" s="15"/>
      <c r="AH7" s="15"/>
    </row>
    <row r="8" spans="1:34" x14ac:dyDescent="0.3">
      <c r="A8" s="5"/>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1:34" x14ac:dyDescent="0.3">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row>
    <row r="34" spans="1:34" x14ac:dyDescent="0.3">
      <c r="N34" s="45"/>
    </row>
    <row r="35" spans="1:34" x14ac:dyDescent="0.3">
      <c r="A35" s="3" t="s">
        <v>73</v>
      </c>
      <c r="B35" s="44" t="s">
        <v>15</v>
      </c>
      <c r="C35" s="44" t="s">
        <v>16</v>
      </c>
      <c r="D35" s="44" t="s">
        <v>17</v>
      </c>
      <c r="E35" s="44" t="s">
        <v>18</v>
      </c>
      <c r="F35" s="44" t="s">
        <v>19</v>
      </c>
      <c r="G35" s="44" t="s">
        <v>20</v>
      </c>
      <c r="H35" s="11" t="s">
        <v>21</v>
      </c>
      <c r="I35" s="11" t="s">
        <v>22</v>
      </c>
      <c r="J35" s="11" t="s">
        <v>23</v>
      </c>
      <c r="K35" s="44" t="s">
        <v>24</v>
      </c>
      <c r="L35" s="11" t="s">
        <v>25</v>
      </c>
      <c r="M35" s="44" t="s">
        <v>26</v>
      </c>
      <c r="N35" s="11" t="s">
        <v>27</v>
      </c>
      <c r="O35" s="11" t="s">
        <v>28</v>
      </c>
      <c r="P35" s="11" t="s">
        <v>29</v>
      </c>
      <c r="Q35" s="11" t="s">
        <v>30</v>
      </c>
      <c r="R35" s="11" t="s">
        <v>31</v>
      </c>
      <c r="S35" s="11" t="s">
        <v>32</v>
      </c>
      <c r="T35" s="11" t="s">
        <v>33</v>
      </c>
      <c r="U35" s="11" t="s">
        <v>34</v>
      </c>
      <c r="V35" s="11" t="s">
        <v>35</v>
      </c>
      <c r="W35" s="11" t="s">
        <v>36</v>
      </c>
      <c r="X35" s="11" t="s">
        <v>37</v>
      </c>
      <c r="Y35" s="11" t="s">
        <v>38</v>
      </c>
      <c r="Z35" s="11" t="s">
        <v>39</v>
      </c>
      <c r="AA35" s="11" t="s">
        <v>40</v>
      </c>
      <c r="AB35" s="11" t="s">
        <v>41</v>
      </c>
      <c r="AC35" s="11" t="s">
        <v>42</v>
      </c>
      <c r="AD35" s="11" t="s">
        <v>43</v>
      </c>
      <c r="AE35" s="11" t="s">
        <v>44</v>
      </c>
      <c r="AF35" s="11" t="s">
        <v>45</v>
      </c>
      <c r="AG35" s="11" t="s">
        <v>46</v>
      </c>
      <c r="AH35" s="11" t="s">
        <v>47</v>
      </c>
    </row>
    <row r="36" spans="1:34" x14ac:dyDescent="0.3">
      <c r="A36" s="6" t="s">
        <v>69</v>
      </c>
      <c r="B36" s="1">
        <f>SUM($B37:B37)</f>
        <v>0</v>
      </c>
      <c r="C36" s="1">
        <f>B36+C37</f>
        <v>0</v>
      </c>
      <c r="D36" s="1">
        <f t="shared" ref="D36:AH36" si="2">C36+D37</f>
        <v>0</v>
      </c>
      <c r="E36" s="1">
        <f t="shared" si="2"/>
        <v>0</v>
      </c>
      <c r="F36" s="1">
        <f t="shared" si="2"/>
        <v>0</v>
      </c>
      <c r="G36" s="1">
        <f t="shared" si="2"/>
        <v>5</v>
      </c>
      <c r="H36" s="1">
        <f t="shared" si="2"/>
        <v>10</v>
      </c>
      <c r="I36" s="1">
        <f t="shared" si="2"/>
        <v>15</v>
      </c>
      <c r="J36" s="1">
        <f t="shared" si="2"/>
        <v>90</v>
      </c>
      <c r="K36" s="1">
        <f t="shared" si="2"/>
        <v>240</v>
      </c>
      <c r="L36" s="1">
        <f t="shared" si="2"/>
        <v>390</v>
      </c>
      <c r="M36" s="1">
        <f t="shared" si="2"/>
        <v>540</v>
      </c>
      <c r="N36" s="1">
        <f t="shared" si="2"/>
        <v>690</v>
      </c>
      <c r="O36" s="1">
        <f t="shared" si="2"/>
        <v>840</v>
      </c>
      <c r="P36" s="1">
        <f t="shared" si="2"/>
        <v>990</v>
      </c>
      <c r="Q36" s="1">
        <f t="shared" si="2"/>
        <v>1140</v>
      </c>
      <c r="R36" s="1">
        <f t="shared" si="2"/>
        <v>1290</v>
      </c>
      <c r="S36" s="1">
        <f t="shared" si="2"/>
        <v>1440</v>
      </c>
      <c r="T36" s="1">
        <f t="shared" si="2"/>
        <v>1530</v>
      </c>
      <c r="U36" s="1">
        <f t="shared" si="2"/>
        <v>1610</v>
      </c>
      <c r="V36" s="1">
        <f t="shared" si="2"/>
        <v>1690</v>
      </c>
      <c r="W36" s="1">
        <f t="shared" si="2"/>
        <v>1755</v>
      </c>
      <c r="X36" s="1">
        <f t="shared" si="2"/>
        <v>1820</v>
      </c>
      <c r="Y36" s="1">
        <f t="shared" si="2"/>
        <v>1870</v>
      </c>
      <c r="Z36" s="1">
        <f t="shared" si="2"/>
        <v>1920</v>
      </c>
      <c r="AA36" s="1">
        <f t="shared" si="2"/>
        <v>1970</v>
      </c>
      <c r="AB36" s="1">
        <f t="shared" si="2"/>
        <v>2010</v>
      </c>
      <c r="AC36" s="1">
        <f t="shared" si="2"/>
        <v>2030</v>
      </c>
      <c r="AD36" s="1">
        <f t="shared" si="2"/>
        <v>2050</v>
      </c>
      <c r="AE36" s="1">
        <f t="shared" si="2"/>
        <v>2050</v>
      </c>
      <c r="AF36" s="1">
        <f t="shared" si="2"/>
        <v>2050</v>
      </c>
      <c r="AG36" s="1">
        <f t="shared" si="2"/>
        <v>2050</v>
      </c>
      <c r="AH36" s="1">
        <f t="shared" si="2"/>
        <v>2050</v>
      </c>
    </row>
    <row r="37" spans="1:34" x14ac:dyDescent="0.3">
      <c r="A37" s="5" t="s">
        <v>70</v>
      </c>
      <c r="B37" s="1">
        <v>0</v>
      </c>
      <c r="C37" s="8">
        <v>0</v>
      </c>
      <c r="D37" s="8">
        <v>0</v>
      </c>
      <c r="E37" s="8">
        <v>0</v>
      </c>
      <c r="F37" s="8">
        <v>0</v>
      </c>
      <c r="G37" s="8">
        <v>5</v>
      </c>
      <c r="H37" s="8">
        <v>5</v>
      </c>
      <c r="I37" s="8">
        <v>5</v>
      </c>
      <c r="J37" s="8">
        <v>75</v>
      </c>
      <c r="K37" s="8">
        <v>150</v>
      </c>
      <c r="L37" s="8">
        <v>150</v>
      </c>
      <c r="M37" s="8">
        <v>150</v>
      </c>
      <c r="N37" s="8">
        <v>150</v>
      </c>
      <c r="O37" s="8">
        <v>150</v>
      </c>
      <c r="P37" s="8">
        <v>150</v>
      </c>
      <c r="Q37" s="8">
        <v>150</v>
      </c>
      <c r="R37" s="8">
        <v>150</v>
      </c>
      <c r="S37" s="8">
        <v>150</v>
      </c>
      <c r="T37" s="8">
        <v>90</v>
      </c>
      <c r="U37" s="8">
        <v>80</v>
      </c>
      <c r="V37" s="8">
        <v>80</v>
      </c>
      <c r="W37" s="8">
        <v>65</v>
      </c>
      <c r="X37" s="8">
        <v>65</v>
      </c>
      <c r="Y37" s="8">
        <v>50</v>
      </c>
      <c r="Z37" s="8">
        <v>50</v>
      </c>
      <c r="AA37" s="8">
        <v>50</v>
      </c>
      <c r="AB37" s="7">
        <v>40</v>
      </c>
      <c r="AC37" s="7">
        <v>20</v>
      </c>
      <c r="AD37" s="7">
        <v>20</v>
      </c>
      <c r="AE37" s="8">
        <v>0</v>
      </c>
      <c r="AF37" s="7">
        <v>0</v>
      </c>
      <c r="AG37" s="7">
        <v>0</v>
      </c>
      <c r="AH37" s="7">
        <v>0</v>
      </c>
    </row>
    <row r="38" spans="1:34" x14ac:dyDescent="0.3">
      <c r="A38" s="5" t="s">
        <v>71</v>
      </c>
      <c r="B38" s="1">
        <f>SUM($B39:B39)</f>
        <v>0</v>
      </c>
      <c r="C38" s="28">
        <f>B38+C39</f>
        <v>0</v>
      </c>
      <c r="D38" s="28">
        <f t="shared" ref="D38:AH38" si="3">C38+D39</f>
        <v>0</v>
      </c>
      <c r="E38" s="28">
        <f t="shared" si="3"/>
        <v>0</v>
      </c>
      <c r="F38" s="28">
        <f t="shared" si="3"/>
        <v>0</v>
      </c>
      <c r="G38" s="28">
        <f t="shared" si="3"/>
        <v>0</v>
      </c>
      <c r="H38" s="28">
        <f t="shared" si="3"/>
        <v>3</v>
      </c>
      <c r="I38" s="28">
        <f t="shared" si="3"/>
        <v>6</v>
      </c>
      <c r="J38" s="28">
        <f t="shared" si="3"/>
        <v>6</v>
      </c>
      <c r="K38" s="28">
        <v>14</v>
      </c>
      <c r="L38" s="28">
        <f t="shared" si="3"/>
        <v>14</v>
      </c>
      <c r="M38" s="28">
        <f t="shared" si="3"/>
        <v>14</v>
      </c>
      <c r="N38" s="28">
        <f t="shared" si="3"/>
        <v>14</v>
      </c>
      <c r="O38" s="28">
        <v>14</v>
      </c>
      <c r="P38" s="28">
        <v>14</v>
      </c>
      <c r="Q38" s="28">
        <f t="shared" si="3"/>
        <v>86</v>
      </c>
      <c r="R38" s="28">
        <f t="shared" si="3"/>
        <v>128</v>
      </c>
      <c r="S38" s="28">
        <f t="shared" si="3"/>
        <v>155</v>
      </c>
      <c r="T38" s="28">
        <f t="shared" si="3"/>
        <v>212</v>
      </c>
      <c r="U38" s="28">
        <f t="shared" si="3"/>
        <v>228</v>
      </c>
      <c r="V38" s="28">
        <f t="shared" si="3"/>
        <v>228</v>
      </c>
      <c r="W38" s="28">
        <f t="shared" si="3"/>
        <v>228</v>
      </c>
      <c r="X38" s="28">
        <f t="shared" si="3"/>
        <v>228</v>
      </c>
      <c r="Y38" s="28">
        <f t="shared" si="3"/>
        <v>228</v>
      </c>
      <c r="Z38" s="28">
        <f t="shared" si="3"/>
        <v>228</v>
      </c>
      <c r="AA38" s="28">
        <f t="shared" si="3"/>
        <v>228</v>
      </c>
      <c r="AB38" s="28">
        <f t="shared" si="3"/>
        <v>228</v>
      </c>
      <c r="AC38" s="28">
        <f t="shared" si="3"/>
        <v>228</v>
      </c>
      <c r="AD38" s="28">
        <f t="shared" si="3"/>
        <v>228</v>
      </c>
      <c r="AE38" s="28">
        <f t="shared" si="3"/>
        <v>228</v>
      </c>
      <c r="AF38" s="28">
        <f t="shared" si="3"/>
        <v>228</v>
      </c>
      <c r="AG38" s="28">
        <f t="shared" si="3"/>
        <v>228</v>
      </c>
      <c r="AH38" s="28">
        <f t="shared" si="3"/>
        <v>228</v>
      </c>
    </row>
    <row r="39" spans="1:34" x14ac:dyDescent="0.3">
      <c r="A39" s="5" t="s">
        <v>74</v>
      </c>
      <c r="B39">
        <v>0</v>
      </c>
      <c r="C39" s="15">
        <v>0</v>
      </c>
      <c r="D39" s="15">
        <v>0</v>
      </c>
      <c r="E39" s="15">
        <v>0</v>
      </c>
      <c r="F39" s="15">
        <v>0</v>
      </c>
      <c r="G39" s="15">
        <v>0</v>
      </c>
      <c r="H39" s="15">
        <v>3</v>
      </c>
      <c r="I39" s="15">
        <v>3</v>
      </c>
      <c r="J39" s="15">
        <v>0</v>
      </c>
      <c r="K39" s="15">
        <v>0</v>
      </c>
      <c r="L39" s="15">
        <v>0</v>
      </c>
      <c r="M39" s="15">
        <v>0</v>
      </c>
      <c r="N39" s="15">
        <v>0</v>
      </c>
      <c r="O39" s="15">
        <v>560</v>
      </c>
      <c r="P39" s="15">
        <v>0</v>
      </c>
      <c r="Q39" s="15">
        <v>72</v>
      </c>
      <c r="R39" s="15">
        <v>42</v>
      </c>
      <c r="S39" s="15">
        <v>27</v>
      </c>
      <c r="T39" s="15">
        <v>57</v>
      </c>
      <c r="U39" s="15">
        <v>16</v>
      </c>
      <c r="V39" s="15">
        <v>0</v>
      </c>
      <c r="W39" s="15">
        <v>0</v>
      </c>
      <c r="X39" s="15">
        <v>0</v>
      </c>
      <c r="Y39" s="15"/>
      <c r="Z39" s="15"/>
      <c r="AA39" s="15"/>
      <c r="AB39" s="15"/>
      <c r="AC39" s="15"/>
      <c r="AD39" s="15"/>
      <c r="AE39" s="15"/>
      <c r="AF39" s="15"/>
      <c r="AG39" s="15"/>
      <c r="AH39" s="15"/>
    </row>
    <row r="40" spans="1:34" x14ac:dyDescent="0.3">
      <c r="A40" s="32" t="s">
        <v>75</v>
      </c>
      <c r="J40" s="45"/>
    </row>
    <row r="41" spans="1:34" x14ac:dyDescent="0.3">
      <c r="A41" s="32"/>
      <c r="J41" s="45"/>
    </row>
    <row r="42" spans="1:34" x14ac:dyDescent="0.3">
      <c r="A42" s="32"/>
      <c r="J42" s="45"/>
    </row>
    <row r="44" spans="1:34" x14ac:dyDescent="0.3">
      <c r="M44" s="43"/>
    </row>
    <row r="45" spans="1:34" x14ac:dyDescent="0.3">
      <c r="M45" s="43"/>
      <c r="N45" s="43"/>
    </row>
    <row r="67" spans="1:34" x14ac:dyDescent="0.3">
      <c r="A67" s="3" t="s">
        <v>76</v>
      </c>
      <c r="B67" s="44" t="s">
        <v>15</v>
      </c>
      <c r="C67" s="44" t="s">
        <v>16</v>
      </c>
      <c r="D67" s="44" t="s">
        <v>17</v>
      </c>
      <c r="E67" s="44" t="s">
        <v>18</v>
      </c>
      <c r="F67" s="44" t="s">
        <v>19</v>
      </c>
      <c r="G67" s="44" t="s">
        <v>20</v>
      </c>
      <c r="H67" s="44" t="s">
        <v>21</v>
      </c>
      <c r="I67" s="44" t="s">
        <v>22</v>
      </c>
      <c r="J67" s="44" t="s">
        <v>23</v>
      </c>
      <c r="K67" s="44" t="s">
        <v>24</v>
      </c>
      <c r="L67" s="44" t="s">
        <v>25</v>
      </c>
      <c r="M67" s="44" t="s">
        <v>26</v>
      </c>
      <c r="N67" s="44" t="s">
        <v>27</v>
      </c>
      <c r="O67" s="44" t="s">
        <v>28</v>
      </c>
      <c r="P67" s="44" t="s">
        <v>29</v>
      </c>
      <c r="Q67" s="44" t="s">
        <v>30</v>
      </c>
      <c r="R67" s="44" t="s">
        <v>31</v>
      </c>
      <c r="S67" s="11" t="s">
        <v>32</v>
      </c>
      <c r="T67" s="11" t="s">
        <v>33</v>
      </c>
      <c r="U67" s="11" t="s">
        <v>34</v>
      </c>
      <c r="V67" s="11" t="s">
        <v>35</v>
      </c>
      <c r="W67" s="11" t="s">
        <v>36</v>
      </c>
      <c r="X67" s="11" t="s">
        <v>37</v>
      </c>
      <c r="Y67" s="11" t="s">
        <v>38</v>
      </c>
      <c r="Z67" s="11" t="s">
        <v>39</v>
      </c>
      <c r="AA67" s="11" t="s">
        <v>40</v>
      </c>
      <c r="AB67" s="11" t="s">
        <v>41</v>
      </c>
      <c r="AC67" s="11" t="s">
        <v>42</v>
      </c>
      <c r="AD67" s="11" t="s">
        <v>43</v>
      </c>
      <c r="AE67" s="11" t="s">
        <v>44</v>
      </c>
      <c r="AF67" s="11" t="s">
        <v>45</v>
      </c>
      <c r="AG67" s="11" t="s">
        <v>46</v>
      </c>
      <c r="AH67" s="11" t="s">
        <v>47</v>
      </c>
    </row>
    <row r="68" spans="1:34" x14ac:dyDescent="0.3">
      <c r="A68" s="6" t="s">
        <v>77</v>
      </c>
      <c r="B68" s="9">
        <f>SUM($B69:B69)</f>
        <v>0</v>
      </c>
      <c r="C68" s="9">
        <f>B68+C69</f>
        <v>0</v>
      </c>
      <c r="D68" s="9">
        <f t="shared" ref="D68:AH68" si="4">C68+D69</f>
        <v>0</v>
      </c>
      <c r="E68" s="9">
        <f t="shared" si="4"/>
        <v>0</v>
      </c>
      <c r="F68" s="9">
        <f t="shared" si="4"/>
        <v>0</v>
      </c>
      <c r="G68" s="9">
        <f t="shared" si="4"/>
        <v>0</v>
      </c>
      <c r="H68" s="9">
        <f t="shared" si="4"/>
        <v>0</v>
      </c>
      <c r="I68" s="9">
        <f t="shared" si="4"/>
        <v>0</v>
      </c>
      <c r="J68" s="9">
        <f t="shared" si="4"/>
        <v>0</v>
      </c>
      <c r="K68" s="9">
        <f t="shared" si="4"/>
        <v>0</v>
      </c>
      <c r="L68" s="9">
        <f t="shared" si="4"/>
        <v>0</v>
      </c>
      <c r="M68" s="9">
        <f t="shared" si="4"/>
        <v>0</v>
      </c>
      <c r="N68" s="9">
        <f t="shared" si="4"/>
        <v>0</v>
      </c>
      <c r="O68" s="9">
        <f t="shared" si="4"/>
        <v>0</v>
      </c>
      <c r="P68" s="9">
        <f t="shared" si="4"/>
        <v>0</v>
      </c>
      <c r="Q68" s="9">
        <f t="shared" si="4"/>
        <v>0</v>
      </c>
      <c r="R68" s="9">
        <f t="shared" si="4"/>
        <v>0</v>
      </c>
      <c r="S68" s="9">
        <f t="shared" si="4"/>
        <v>0</v>
      </c>
      <c r="T68" s="9">
        <f t="shared" si="4"/>
        <v>0</v>
      </c>
      <c r="U68" s="9">
        <f t="shared" si="4"/>
        <v>0</v>
      </c>
      <c r="V68" s="9">
        <f t="shared" si="4"/>
        <v>3</v>
      </c>
      <c r="W68" s="9">
        <f t="shared" si="4"/>
        <v>3</v>
      </c>
      <c r="X68" s="9">
        <f t="shared" si="4"/>
        <v>3</v>
      </c>
      <c r="Y68" s="9">
        <f t="shared" si="4"/>
        <v>3</v>
      </c>
      <c r="Z68" s="9">
        <f t="shared" si="4"/>
        <v>6</v>
      </c>
      <c r="AA68" s="9">
        <f t="shared" si="4"/>
        <v>6</v>
      </c>
      <c r="AB68" s="9">
        <f t="shared" si="4"/>
        <v>6</v>
      </c>
      <c r="AC68" s="9">
        <f t="shared" si="4"/>
        <v>6</v>
      </c>
      <c r="AD68" s="9">
        <f t="shared" si="4"/>
        <v>10</v>
      </c>
      <c r="AE68" s="9">
        <f t="shared" si="4"/>
        <v>10</v>
      </c>
      <c r="AF68" s="9">
        <f t="shared" si="4"/>
        <v>10</v>
      </c>
      <c r="AG68" s="9">
        <f t="shared" si="4"/>
        <v>10</v>
      </c>
      <c r="AH68" s="9">
        <f t="shared" si="4"/>
        <v>10</v>
      </c>
    </row>
    <row r="69" spans="1:34" x14ac:dyDescent="0.3">
      <c r="A69" s="5" t="s">
        <v>78</v>
      </c>
      <c r="B69" s="1">
        <f t="shared" ref="B69:Y69" si="5">SUM(B75,B77,B79,B81,,B83)</f>
        <v>0</v>
      </c>
      <c r="C69" s="17">
        <f t="shared" si="5"/>
        <v>0</v>
      </c>
      <c r="D69" s="17">
        <f t="shared" si="5"/>
        <v>0</v>
      </c>
      <c r="E69" s="17">
        <f t="shared" si="5"/>
        <v>0</v>
      </c>
      <c r="F69" s="17">
        <f t="shared" si="5"/>
        <v>0</v>
      </c>
      <c r="G69" s="17">
        <f t="shared" si="5"/>
        <v>0</v>
      </c>
      <c r="H69" s="17">
        <f t="shared" si="5"/>
        <v>0</v>
      </c>
      <c r="I69" s="17">
        <v>0</v>
      </c>
      <c r="J69" s="17">
        <v>0</v>
      </c>
      <c r="K69" s="17">
        <v>0</v>
      </c>
      <c r="L69" s="17">
        <f t="shared" si="5"/>
        <v>0</v>
      </c>
      <c r="M69" s="17">
        <v>0</v>
      </c>
      <c r="N69" s="17">
        <v>0</v>
      </c>
      <c r="O69" s="17">
        <f t="shared" si="5"/>
        <v>0</v>
      </c>
      <c r="P69" s="17">
        <f t="shared" si="5"/>
        <v>0</v>
      </c>
      <c r="Q69" s="17">
        <v>0</v>
      </c>
      <c r="R69" s="17">
        <v>0</v>
      </c>
      <c r="S69" s="17">
        <v>0</v>
      </c>
      <c r="T69" s="17">
        <v>0</v>
      </c>
      <c r="U69" s="17">
        <v>0</v>
      </c>
      <c r="V69" s="17">
        <v>3</v>
      </c>
      <c r="W69" s="17">
        <f t="shared" si="5"/>
        <v>0</v>
      </c>
      <c r="X69" s="17">
        <f t="shared" si="5"/>
        <v>0</v>
      </c>
      <c r="Y69" s="17">
        <f t="shared" si="5"/>
        <v>0</v>
      </c>
      <c r="Z69" s="17">
        <v>3</v>
      </c>
      <c r="AA69" s="17">
        <f t="shared" ref="AA69:AH69" si="6">SUM(AA75,AA77,AA79,AA81,,AA83)</f>
        <v>0</v>
      </c>
      <c r="AB69" s="17">
        <f t="shared" si="6"/>
        <v>0</v>
      </c>
      <c r="AC69" s="17">
        <f t="shared" si="6"/>
        <v>0</v>
      </c>
      <c r="AD69" s="17">
        <v>4</v>
      </c>
      <c r="AE69" s="17">
        <f t="shared" si="6"/>
        <v>0</v>
      </c>
      <c r="AF69" s="17">
        <f t="shared" si="6"/>
        <v>0</v>
      </c>
      <c r="AG69" s="17">
        <f t="shared" si="6"/>
        <v>0</v>
      </c>
      <c r="AH69" s="17">
        <f t="shared" si="6"/>
        <v>0</v>
      </c>
    </row>
    <row r="70" spans="1:34" x14ac:dyDescent="0.3">
      <c r="A70" s="5" t="s">
        <v>79</v>
      </c>
      <c r="B70" s="1">
        <f>SUM($B71:B71)</f>
        <v>0</v>
      </c>
      <c r="C70" s="35">
        <f>B70+C71</f>
        <v>0</v>
      </c>
      <c r="D70" s="35">
        <f t="shared" ref="D70:AH70" si="7">C70+D71</f>
        <v>0</v>
      </c>
      <c r="E70" s="35">
        <f t="shared" si="7"/>
        <v>0</v>
      </c>
      <c r="F70" s="35">
        <f t="shared" si="7"/>
        <v>0</v>
      </c>
      <c r="G70" s="35">
        <f t="shared" si="7"/>
        <v>0</v>
      </c>
      <c r="H70" s="35">
        <f t="shared" si="7"/>
        <v>0</v>
      </c>
      <c r="I70" s="35">
        <f t="shared" si="7"/>
        <v>0</v>
      </c>
      <c r="J70" s="35">
        <f t="shared" si="7"/>
        <v>0</v>
      </c>
      <c r="K70" s="35">
        <f t="shared" si="7"/>
        <v>0</v>
      </c>
      <c r="L70" s="35">
        <f t="shared" si="7"/>
        <v>0</v>
      </c>
      <c r="M70" s="35">
        <f t="shared" si="7"/>
        <v>0</v>
      </c>
      <c r="N70" s="35">
        <f t="shared" si="7"/>
        <v>0</v>
      </c>
      <c r="O70" s="35">
        <f t="shared" si="7"/>
        <v>0</v>
      </c>
      <c r="P70" s="35">
        <f t="shared" si="7"/>
        <v>0</v>
      </c>
      <c r="Q70" s="35">
        <f t="shared" si="7"/>
        <v>0</v>
      </c>
      <c r="R70" s="35">
        <f t="shared" si="7"/>
        <v>0</v>
      </c>
      <c r="S70" s="35">
        <f t="shared" si="7"/>
        <v>0</v>
      </c>
      <c r="T70" s="35">
        <f t="shared" si="7"/>
        <v>0</v>
      </c>
      <c r="U70" s="35">
        <f t="shared" si="7"/>
        <v>0</v>
      </c>
      <c r="V70" s="35">
        <f t="shared" si="7"/>
        <v>0</v>
      </c>
      <c r="W70" s="35">
        <f t="shared" si="7"/>
        <v>0</v>
      </c>
      <c r="X70" s="35">
        <f t="shared" si="7"/>
        <v>0</v>
      </c>
      <c r="Y70" s="35">
        <f t="shared" si="7"/>
        <v>0</v>
      </c>
      <c r="Z70" s="35">
        <f t="shared" si="7"/>
        <v>0</v>
      </c>
      <c r="AA70" s="35">
        <f t="shared" si="7"/>
        <v>0</v>
      </c>
      <c r="AB70" s="35">
        <f t="shared" si="7"/>
        <v>0</v>
      </c>
      <c r="AC70" s="35">
        <f t="shared" si="7"/>
        <v>0</v>
      </c>
      <c r="AD70" s="35">
        <f t="shared" si="7"/>
        <v>0</v>
      </c>
      <c r="AE70" s="35">
        <f t="shared" si="7"/>
        <v>0</v>
      </c>
      <c r="AF70" s="35">
        <f t="shared" si="7"/>
        <v>0</v>
      </c>
      <c r="AG70" s="35">
        <f t="shared" si="7"/>
        <v>0</v>
      </c>
      <c r="AH70" s="35">
        <f t="shared" si="7"/>
        <v>0</v>
      </c>
    </row>
    <row r="71" spans="1:34" x14ac:dyDescent="0.3">
      <c r="A71" s="5" t="s">
        <v>80</v>
      </c>
      <c r="B71" s="1">
        <v>0</v>
      </c>
      <c r="C71" s="15">
        <v>0</v>
      </c>
      <c r="D71" s="15">
        <v>0</v>
      </c>
      <c r="E71" s="15">
        <v>0</v>
      </c>
      <c r="F71" s="15">
        <v>0</v>
      </c>
      <c r="G71" s="15">
        <v>0</v>
      </c>
      <c r="H71" s="15">
        <v>0</v>
      </c>
      <c r="I71" s="15">
        <v>0</v>
      </c>
      <c r="J71" s="15">
        <v>0</v>
      </c>
      <c r="K71" s="15">
        <v>0</v>
      </c>
      <c r="L71" s="15">
        <v>0</v>
      </c>
      <c r="M71" s="15">
        <v>0</v>
      </c>
      <c r="N71" s="15">
        <v>0</v>
      </c>
      <c r="O71" s="15">
        <v>0</v>
      </c>
      <c r="P71" s="15">
        <v>0</v>
      </c>
      <c r="Q71" s="15">
        <v>0</v>
      </c>
      <c r="R71" s="15">
        <v>0</v>
      </c>
      <c r="S71" s="15">
        <v>0</v>
      </c>
      <c r="T71" s="15">
        <v>0</v>
      </c>
      <c r="U71" s="15">
        <v>0</v>
      </c>
      <c r="V71" s="15">
        <v>0</v>
      </c>
      <c r="W71" s="15">
        <v>0</v>
      </c>
      <c r="X71" s="15">
        <v>0</v>
      </c>
      <c r="Y71" s="15"/>
      <c r="Z71" s="15"/>
      <c r="AA71" s="15"/>
      <c r="AB71" s="15"/>
      <c r="AC71" s="15"/>
      <c r="AD71" s="15"/>
      <c r="AE71" s="15"/>
      <c r="AF71" s="15"/>
      <c r="AG71" s="15"/>
      <c r="AH71" s="15"/>
    </row>
    <row r="73" spans="1:34" x14ac:dyDescent="0.3">
      <c r="A73" s="27" t="s">
        <v>81</v>
      </c>
    </row>
    <row r="74" spans="1:34" x14ac:dyDescent="0.3">
      <c r="A74" t="s">
        <v>82</v>
      </c>
    </row>
    <row r="75" spans="1:34" x14ac:dyDescent="0.3">
      <c r="A75" s="5" t="s">
        <v>83</v>
      </c>
      <c r="B75">
        <v>0</v>
      </c>
      <c r="C75" s="7"/>
      <c r="D75" s="7"/>
      <c r="E75" s="7"/>
      <c r="F75" s="46"/>
      <c r="G75" s="46"/>
      <c r="H75" s="46"/>
      <c r="I75" s="46"/>
      <c r="J75" s="42"/>
      <c r="K75" s="42"/>
      <c r="L75" s="42"/>
      <c r="M75" s="42"/>
      <c r="N75" s="42"/>
      <c r="O75" s="46"/>
      <c r="P75" s="7"/>
      <c r="Q75" s="46"/>
      <c r="R75" s="7"/>
      <c r="S75" s="7"/>
      <c r="T75" s="7"/>
      <c r="U75" s="7"/>
      <c r="V75" s="7"/>
      <c r="W75" s="7"/>
      <c r="X75" s="7"/>
      <c r="Y75" s="7"/>
      <c r="Z75" s="7"/>
    </row>
    <row r="76" spans="1:34" x14ac:dyDescent="0.3">
      <c r="A76" t="s">
        <v>84</v>
      </c>
    </row>
    <row r="77" spans="1:34" x14ac:dyDescent="0.3">
      <c r="A77" s="5" t="s">
        <v>83</v>
      </c>
      <c r="B77">
        <v>0</v>
      </c>
      <c r="C77" s="7"/>
      <c r="D77" s="7"/>
      <c r="E77" s="7"/>
      <c r="F77" s="46"/>
      <c r="G77" s="46"/>
      <c r="H77" s="46"/>
      <c r="I77" s="46"/>
      <c r="J77" s="42"/>
      <c r="K77" s="42"/>
      <c r="L77" s="42"/>
      <c r="M77" s="42"/>
      <c r="N77" s="42"/>
      <c r="O77" s="46"/>
      <c r="P77" s="7"/>
      <c r="Q77" s="46"/>
      <c r="R77" s="7"/>
      <c r="S77" s="7"/>
      <c r="T77" s="7"/>
      <c r="U77" s="7"/>
      <c r="V77" s="7"/>
      <c r="W77" s="7"/>
      <c r="X77" s="7"/>
      <c r="Y77" s="7"/>
      <c r="Z77" s="7"/>
    </row>
    <row r="78" spans="1:34" x14ac:dyDescent="0.3">
      <c r="A78" t="s">
        <v>85</v>
      </c>
    </row>
    <row r="79" spans="1:34" x14ac:dyDescent="0.3">
      <c r="A79" s="5" t="s">
        <v>83</v>
      </c>
      <c r="B79">
        <v>0</v>
      </c>
      <c r="C79" s="7"/>
      <c r="D79" s="7"/>
      <c r="E79" s="7"/>
      <c r="F79" s="46"/>
      <c r="G79" s="46"/>
      <c r="H79" s="46"/>
      <c r="I79" s="46"/>
      <c r="J79" s="42"/>
      <c r="K79" s="42"/>
      <c r="L79" s="42"/>
      <c r="M79" s="42"/>
      <c r="N79" s="42"/>
      <c r="O79" s="46"/>
      <c r="P79" s="7"/>
      <c r="Q79" s="46"/>
      <c r="R79" s="7"/>
      <c r="S79" s="7"/>
      <c r="T79" s="7"/>
      <c r="U79" s="7"/>
      <c r="V79" s="7"/>
      <c r="W79" s="7"/>
      <c r="X79" s="7"/>
      <c r="Y79" s="7"/>
      <c r="Z79" s="7"/>
    </row>
    <row r="80" spans="1:34" x14ac:dyDescent="0.3">
      <c r="A80" t="s">
        <v>86</v>
      </c>
    </row>
    <row r="81" spans="1:26" x14ac:dyDescent="0.3">
      <c r="A81" s="5" t="s">
        <v>83</v>
      </c>
      <c r="B81">
        <v>0</v>
      </c>
      <c r="C81" s="7"/>
      <c r="D81" s="7"/>
      <c r="E81" s="7"/>
      <c r="F81" s="46"/>
      <c r="G81" s="46"/>
      <c r="H81" s="46"/>
      <c r="I81" s="46"/>
      <c r="J81" s="42"/>
      <c r="K81" s="42"/>
      <c r="L81" s="42"/>
      <c r="M81" s="42"/>
      <c r="N81" s="42"/>
      <c r="O81" s="46"/>
      <c r="P81" s="7"/>
      <c r="Q81" s="46"/>
      <c r="R81" s="7"/>
      <c r="S81" s="7"/>
      <c r="T81" s="7"/>
      <c r="U81" s="7"/>
      <c r="V81" s="7"/>
      <c r="W81" s="7"/>
      <c r="X81" s="7"/>
      <c r="Y81" s="7"/>
      <c r="Z81" s="7"/>
    </row>
    <row r="82" spans="1:26" x14ac:dyDescent="0.3">
      <c r="A82" t="s">
        <v>87</v>
      </c>
    </row>
    <row r="83" spans="1:26" x14ac:dyDescent="0.3">
      <c r="A83" s="5" t="s">
        <v>83</v>
      </c>
      <c r="B83">
        <v>0</v>
      </c>
      <c r="C83" s="7"/>
      <c r="D83" s="7"/>
      <c r="E83" s="7"/>
      <c r="F83" s="46"/>
      <c r="G83" s="46"/>
      <c r="H83" s="46"/>
      <c r="I83" s="7">
        <v>5</v>
      </c>
      <c r="J83" s="42"/>
      <c r="K83" s="42"/>
      <c r="L83" s="42"/>
      <c r="M83" s="42">
        <v>5</v>
      </c>
      <c r="N83" s="42"/>
      <c r="O83" s="46"/>
      <c r="P83" s="7"/>
      <c r="Q83" s="46">
        <v>5</v>
      </c>
      <c r="R83" s="7"/>
      <c r="S83" s="7"/>
      <c r="T83" s="7"/>
      <c r="U83" s="7"/>
      <c r="V83" s="7"/>
      <c r="W83" s="7"/>
      <c r="X83" s="7"/>
      <c r="Y83" s="7"/>
      <c r="Z83" s="7"/>
    </row>
    <row r="84" spans="1:26" x14ac:dyDescent="0.3">
      <c r="A84" s="5"/>
      <c r="C84" s="7"/>
      <c r="D84" s="7"/>
      <c r="E84" s="7"/>
      <c r="F84" s="46"/>
      <c r="G84" s="46"/>
      <c r="H84" s="46"/>
      <c r="I84" s="7"/>
      <c r="J84" s="42"/>
      <c r="K84" s="42"/>
      <c r="L84" s="42"/>
      <c r="M84" s="42"/>
      <c r="N84" s="42"/>
      <c r="O84" s="46"/>
      <c r="P84" s="7"/>
      <c r="Q84" s="46"/>
      <c r="R84" s="7"/>
      <c r="S84" s="7"/>
      <c r="T84" s="7"/>
      <c r="U84" s="7"/>
      <c r="V84" s="7"/>
      <c r="W84" s="7"/>
      <c r="X84" s="7"/>
      <c r="Y84" s="7"/>
      <c r="Z84" s="7"/>
    </row>
    <row r="85" spans="1:26" x14ac:dyDescent="0.3">
      <c r="A85" s="5"/>
      <c r="C85" s="7"/>
      <c r="D85" s="7"/>
      <c r="E85" s="7"/>
      <c r="F85" s="46"/>
      <c r="G85" s="46"/>
      <c r="H85" s="46"/>
      <c r="I85" s="7"/>
      <c r="J85" s="42"/>
      <c r="K85" s="42"/>
      <c r="L85" s="42"/>
      <c r="M85" s="42"/>
      <c r="N85" s="42"/>
      <c r="O85" s="46"/>
      <c r="P85" s="7"/>
      <c r="Q85" s="46"/>
      <c r="R85" s="7"/>
      <c r="S85" s="7"/>
      <c r="T85" s="7"/>
      <c r="U85" s="7"/>
      <c r="V85" s="7"/>
      <c r="W85" s="7"/>
      <c r="X85" s="7"/>
      <c r="Y85" s="7"/>
      <c r="Z85" s="7"/>
    </row>
    <row r="110" spans="1:34" x14ac:dyDescent="0.3">
      <c r="A110" s="3" t="s">
        <v>88</v>
      </c>
      <c r="B110" s="11" t="s">
        <v>15</v>
      </c>
      <c r="C110" s="44" t="s">
        <v>16</v>
      </c>
      <c r="D110" s="44" t="s">
        <v>17</v>
      </c>
      <c r="E110" s="44" t="s">
        <v>18</v>
      </c>
      <c r="F110" s="44" t="s">
        <v>19</v>
      </c>
      <c r="G110" s="44" t="s">
        <v>20</v>
      </c>
      <c r="H110" s="44" t="s">
        <v>21</v>
      </c>
      <c r="I110" s="44" t="s">
        <v>22</v>
      </c>
      <c r="J110" s="44" t="s">
        <v>23</v>
      </c>
      <c r="K110" s="44" t="s">
        <v>24</v>
      </c>
      <c r="L110" s="44" t="s">
        <v>25</v>
      </c>
      <c r="M110" s="44" t="s">
        <v>26</v>
      </c>
      <c r="N110" s="44" t="s">
        <v>27</v>
      </c>
      <c r="O110" s="44" t="s">
        <v>28</v>
      </c>
      <c r="P110" s="44" t="s">
        <v>29</v>
      </c>
      <c r="Q110" s="44" t="s">
        <v>30</v>
      </c>
      <c r="R110" s="44" t="s">
        <v>31</v>
      </c>
      <c r="S110" s="11" t="s">
        <v>32</v>
      </c>
      <c r="T110" s="11" t="s">
        <v>33</v>
      </c>
      <c r="U110" s="11" t="s">
        <v>34</v>
      </c>
      <c r="V110" s="11" t="s">
        <v>35</v>
      </c>
      <c r="W110" s="11" t="s">
        <v>36</v>
      </c>
      <c r="X110" s="11" t="s">
        <v>37</v>
      </c>
      <c r="Y110" s="11" t="s">
        <v>38</v>
      </c>
      <c r="Z110" s="11" t="s">
        <v>39</v>
      </c>
      <c r="AA110" s="11" t="s">
        <v>40</v>
      </c>
      <c r="AB110" s="11" t="s">
        <v>41</v>
      </c>
      <c r="AC110" s="11" t="s">
        <v>42</v>
      </c>
      <c r="AD110" s="11" t="s">
        <v>43</v>
      </c>
      <c r="AE110" s="11" t="s">
        <v>44</v>
      </c>
      <c r="AF110" s="11" t="s">
        <v>45</v>
      </c>
      <c r="AG110" s="11" t="s">
        <v>46</v>
      </c>
      <c r="AH110" s="11" t="s">
        <v>47</v>
      </c>
    </row>
    <row r="111" spans="1:34" x14ac:dyDescent="0.3">
      <c r="A111" s="6" t="s">
        <v>89</v>
      </c>
      <c r="B111" s="9">
        <f>SUM($B112:B112)</f>
        <v>0</v>
      </c>
      <c r="C111" s="9">
        <f>B111+C112</f>
        <v>0</v>
      </c>
      <c r="D111" s="9">
        <f t="shared" ref="D111:AH111" si="8">C111+D112</f>
        <v>0</v>
      </c>
      <c r="E111" s="9">
        <f t="shared" si="8"/>
        <v>0</v>
      </c>
      <c r="F111" s="9">
        <f t="shared" si="8"/>
        <v>0</v>
      </c>
      <c r="G111" s="9">
        <f t="shared" si="8"/>
        <v>0</v>
      </c>
      <c r="H111" s="9">
        <f t="shared" si="8"/>
        <v>0</v>
      </c>
      <c r="I111" s="9">
        <f t="shared" si="8"/>
        <v>0</v>
      </c>
      <c r="J111" s="9">
        <f t="shared" si="8"/>
        <v>0</v>
      </c>
      <c r="K111" s="9">
        <f t="shared" si="8"/>
        <v>0</v>
      </c>
      <c r="L111" s="9">
        <f t="shared" si="8"/>
        <v>0</v>
      </c>
      <c r="M111" s="9">
        <f t="shared" si="8"/>
        <v>0</v>
      </c>
      <c r="N111" s="9">
        <f t="shared" si="8"/>
        <v>0</v>
      </c>
      <c r="O111" s="9">
        <f t="shared" si="8"/>
        <v>0</v>
      </c>
      <c r="P111" s="9">
        <f t="shared" si="8"/>
        <v>116</v>
      </c>
      <c r="Q111" s="9">
        <f t="shared" si="8"/>
        <v>232</v>
      </c>
      <c r="R111" s="9">
        <f t="shared" si="8"/>
        <v>348</v>
      </c>
      <c r="S111" s="9">
        <f t="shared" si="8"/>
        <v>464</v>
      </c>
      <c r="T111" s="9">
        <f t="shared" si="8"/>
        <v>464</v>
      </c>
      <c r="U111" s="9">
        <f t="shared" si="8"/>
        <v>464</v>
      </c>
      <c r="V111" s="9">
        <f t="shared" si="8"/>
        <v>464</v>
      </c>
      <c r="W111" s="9">
        <f t="shared" si="8"/>
        <v>464</v>
      </c>
      <c r="X111" s="9">
        <f t="shared" si="8"/>
        <v>464</v>
      </c>
      <c r="Y111" s="9">
        <f t="shared" si="8"/>
        <v>464</v>
      </c>
      <c r="Z111" s="9">
        <f t="shared" si="8"/>
        <v>464</v>
      </c>
      <c r="AA111" s="9">
        <f t="shared" si="8"/>
        <v>464</v>
      </c>
      <c r="AB111" s="9">
        <f t="shared" si="8"/>
        <v>464</v>
      </c>
      <c r="AC111" s="9">
        <f t="shared" si="8"/>
        <v>464</v>
      </c>
      <c r="AD111" s="9">
        <f t="shared" si="8"/>
        <v>464</v>
      </c>
      <c r="AE111" s="9">
        <f t="shared" si="8"/>
        <v>464</v>
      </c>
      <c r="AF111" s="9">
        <f t="shared" si="8"/>
        <v>464</v>
      </c>
      <c r="AG111" s="9">
        <f t="shared" si="8"/>
        <v>464</v>
      </c>
      <c r="AH111" s="9">
        <f t="shared" si="8"/>
        <v>464</v>
      </c>
    </row>
    <row r="112" spans="1:34" x14ac:dyDescent="0.3">
      <c r="A112" s="5" t="s">
        <v>90</v>
      </c>
      <c r="B112" s="1">
        <f>SUM(B116:B117)</f>
        <v>0</v>
      </c>
      <c r="C112" s="17">
        <f>SUM(C116:C117)</f>
        <v>0</v>
      </c>
      <c r="D112" s="17">
        <f t="shared" ref="D112:Z112" si="9">SUM(D116:D117)</f>
        <v>0</v>
      </c>
      <c r="E112" s="17">
        <f t="shared" si="9"/>
        <v>0</v>
      </c>
      <c r="F112" s="17">
        <f t="shared" si="9"/>
        <v>0</v>
      </c>
      <c r="G112" s="17">
        <f t="shared" si="9"/>
        <v>0</v>
      </c>
      <c r="H112" s="17">
        <f t="shared" si="9"/>
        <v>0</v>
      </c>
      <c r="I112" s="17">
        <f t="shared" si="9"/>
        <v>0</v>
      </c>
      <c r="J112" s="17">
        <f t="shared" si="9"/>
        <v>0</v>
      </c>
      <c r="K112" s="17">
        <f t="shared" si="9"/>
        <v>0</v>
      </c>
      <c r="L112" s="17">
        <f t="shared" si="9"/>
        <v>0</v>
      </c>
      <c r="M112" s="17">
        <f t="shared" si="9"/>
        <v>0</v>
      </c>
      <c r="N112" s="17">
        <f t="shared" si="9"/>
        <v>0</v>
      </c>
      <c r="O112" s="17">
        <f t="shared" si="9"/>
        <v>0</v>
      </c>
      <c r="P112" s="17">
        <v>116</v>
      </c>
      <c r="Q112" s="17">
        <v>116</v>
      </c>
      <c r="R112" s="17">
        <v>116</v>
      </c>
      <c r="S112" s="17">
        <v>116</v>
      </c>
      <c r="T112" s="17">
        <f t="shared" si="9"/>
        <v>0</v>
      </c>
      <c r="U112" s="17">
        <f t="shared" si="9"/>
        <v>0</v>
      </c>
      <c r="V112" s="17">
        <f t="shared" si="9"/>
        <v>0</v>
      </c>
      <c r="W112" s="17">
        <f t="shared" si="9"/>
        <v>0</v>
      </c>
      <c r="X112" s="17">
        <f t="shared" si="9"/>
        <v>0</v>
      </c>
      <c r="Y112" s="17">
        <f t="shared" si="9"/>
        <v>0</v>
      </c>
      <c r="Z112" s="17">
        <f t="shared" si="9"/>
        <v>0</v>
      </c>
      <c r="AA112" s="17">
        <f t="shared" ref="AA112:AH112" si="10">SUM(AA116:AA117)</f>
        <v>0</v>
      </c>
      <c r="AB112" s="17">
        <f t="shared" si="10"/>
        <v>0</v>
      </c>
      <c r="AC112" s="17">
        <f t="shared" si="10"/>
        <v>0</v>
      </c>
      <c r="AD112" s="17">
        <f t="shared" si="10"/>
        <v>0</v>
      </c>
      <c r="AE112" s="17">
        <f t="shared" si="10"/>
        <v>0</v>
      </c>
      <c r="AF112" s="17">
        <f t="shared" si="10"/>
        <v>0</v>
      </c>
      <c r="AG112" s="17">
        <f t="shared" si="10"/>
        <v>0</v>
      </c>
      <c r="AH112" s="17">
        <f t="shared" si="10"/>
        <v>0</v>
      </c>
    </row>
    <row r="113" spans="1:34" x14ac:dyDescent="0.3">
      <c r="A113" s="5" t="s">
        <v>91</v>
      </c>
      <c r="B113" s="1">
        <f>SUM($B114:B114)</f>
        <v>0</v>
      </c>
      <c r="C113" s="35">
        <f>B113+C114</f>
        <v>0</v>
      </c>
      <c r="D113" s="35">
        <f t="shared" ref="D113:AH113" si="11">C113+D114</f>
        <v>0</v>
      </c>
      <c r="E113" s="35">
        <f t="shared" si="11"/>
        <v>0</v>
      </c>
      <c r="F113" s="35">
        <f t="shared" si="11"/>
        <v>0</v>
      </c>
      <c r="G113" s="35">
        <f t="shared" si="11"/>
        <v>0</v>
      </c>
      <c r="H113" s="35">
        <f t="shared" si="11"/>
        <v>3</v>
      </c>
      <c r="I113" s="35">
        <f t="shared" si="11"/>
        <v>3</v>
      </c>
      <c r="J113" s="35">
        <f t="shared" si="11"/>
        <v>3</v>
      </c>
      <c r="K113" s="35">
        <f t="shared" si="11"/>
        <v>3</v>
      </c>
      <c r="L113" s="35">
        <f t="shared" si="11"/>
        <v>3</v>
      </c>
      <c r="M113" s="35">
        <f t="shared" si="11"/>
        <v>3</v>
      </c>
      <c r="N113" s="35">
        <f t="shared" si="11"/>
        <v>3</v>
      </c>
      <c r="O113" s="35">
        <f t="shared" si="11"/>
        <v>3</v>
      </c>
      <c r="P113" s="35">
        <f t="shared" si="11"/>
        <v>3</v>
      </c>
      <c r="Q113" s="35">
        <f t="shared" si="11"/>
        <v>3</v>
      </c>
      <c r="R113" s="35">
        <f t="shared" si="11"/>
        <v>3</v>
      </c>
      <c r="S113" s="35">
        <f t="shared" si="11"/>
        <v>3</v>
      </c>
      <c r="T113" s="35">
        <f t="shared" si="11"/>
        <v>3</v>
      </c>
      <c r="U113" s="35">
        <f t="shared" si="11"/>
        <v>3</v>
      </c>
      <c r="V113" s="35">
        <f t="shared" si="11"/>
        <v>3</v>
      </c>
      <c r="W113" s="35">
        <f t="shared" si="11"/>
        <v>3</v>
      </c>
      <c r="X113" s="35">
        <f t="shared" si="11"/>
        <v>3</v>
      </c>
      <c r="Y113" s="35">
        <f t="shared" si="11"/>
        <v>3</v>
      </c>
      <c r="Z113" s="35">
        <f t="shared" si="11"/>
        <v>3</v>
      </c>
      <c r="AA113" s="35">
        <f t="shared" si="11"/>
        <v>3</v>
      </c>
      <c r="AB113" s="35">
        <f t="shared" si="11"/>
        <v>3</v>
      </c>
      <c r="AC113" s="35">
        <f t="shared" si="11"/>
        <v>3</v>
      </c>
      <c r="AD113" s="35">
        <f t="shared" si="11"/>
        <v>3</v>
      </c>
      <c r="AE113" s="35">
        <f t="shared" si="11"/>
        <v>3</v>
      </c>
      <c r="AF113" s="35">
        <f t="shared" si="11"/>
        <v>3</v>
      </c>
      <c r="AG113" s="35">
        <f t="shared" si="11"/>
        <v>3</v>
      </c>
      <c r="AH113" s="35">
        <f t="shared" si="11"/>
        <v>3</v>
      </c>
    </row>
    <row r="114" spans="1:34" x14ac:dyDescent="0.3">
      <c r="A114" s="5" t="s">
        <v>92</v>
      </c>
      <c r="B114">
        <v>0</v>
      </c>
      <c r="C114" s="15">
        <v>0</v>
      </c>
      <c r="D114" s="15">
        <v>0</v>
      </c>
      <c r="E114" s="15">
        <v>0</v>
      </c>
      <c r="F114" s="15">
        <v>0</v>
      </c>
      <c r="G114" s="15">
        <v>0</v>
      </c>
      <c r="H114" s="15">
        <v>3</v>
      </c>
      <c r="I114" s="15">
        <v>0</v>
      </c>
      <c r="J114" s="15">
        <v>0</v>
      </c>
      <c r="K114" s="15">
        <v>0</v>
      </c>
      <c r="L114" s="15">
        <v>0</v>
      </c>
      <c r="M114" s="15">
        <v>0</v>
      </c>
      <c r="N114" s="15">
        <v>0</v>
      </c>
      <c r="O114" s="15">
        <v>0</v>
      </c>
      <c r="P114" s="15">
        <v>0</v>
      </c>
      <c r="Q114" s="15">
        <v>0</v>
      </c>
      <c r="R114" s="15">
        <v>0</v>
      </c>
      <c r="S114" s="15">
        <v>0</v>
      </c>
      <c r="T114" s="15">
        <v>0</v>
      </c>
      <c r="U114" s="15">
        <v>0</v>
      </c>
      <c r="V114" s="15"/>
      <c r="W114" s="15">
        <v>0</v>
      </c>
      <c r="X114" s="15">
        <v>0</v>
      </c>
      <c r="Y114" s="15"/>
      <c r="Z114" s="15"/>
      <c r="AA114" s="15"/>
      <c r="AB114" s="15"/>
      <c r="AC114" s="15"/>
      <c r="AD114" s="15"/>
      <c r="AE114" s="15"/>
      <c r="AF114" s="15"/>
      <c r="AG114" s="15"/>
      <c r="AH114" s="15"/>
    </row>
    <row r="115" spans="1:34" x14ac:dyDescent="0.3">
      <c r="J115" s="45"/>
      <c r="K115" s="45"/>
      <c r="L115" s="45"/>
      <c r="M115" s="45"/>
      <c r="N115" s="45"/>
      <c r="P115" s="45"/>
      <c r="R115" s="45"/>
    </row>
    <row r="116" spans="1:34" x14ac:dyDescent="0.3">
      <c r="A116" s="5" t="s">
        <v>93</v>
      </c>
      <c r="B116" s="26">
        <v>0</v>
      </c>
      <c r="C116" s="25">
        <v>0</v>
      </c>
      <c r="D116" s="25">
        <v>0</v>
      </c>
      <c r="E116" s="25">
        <v>0</v>
      </c>
      <c r="F116" s="25">
        <v>0</v>
      </c>
      <c r="G116" s="25">
        <v>0</v>
      </c>
      <c r="H116" s="25">
        <v>0</v>
      </c>
      <c r="I116" s="25">
        <v>0</v>
      </c>
      <c r="J116" s="25">
        <v>0</v>
      </c>
      <c r="K116" s="25">
        <v>0</v>
      </c>
      <c r="L116" s="25">
        <v>0</v>
      </c>
      <c r="M116" s="25">
        <v>0</v>
      </c>
      <c r="N116" s="25">
        <v>0</v>
      </c>
      <c r="O116" s="25">
        <v>0</v>
      </c>
      <c r="P116" s="25">
        <v>0</v>
      </c>
      <c r="Q116" s="25">
        <v>25</v>
      </c>
      <c r="R116" s="25">
        <v>0</v>
      </c>
      <c r="S116" s="25">
        <v>0</v>
      </c>
      <c r="T116" s="25">
        <v>0</v>
      </c>
      <c r="U116" s="25">
        <v>0</v>
      </c>
      <c r="V116" s="7">
        <v>0</v>
      </c>
      <c r="W116" s="23">
        <v>0</v>
      </c>
      <c r="X116" s="7">
        <v>0</v>
      </c>
      <c r="Y116" s="7">
        <v>0</v>
      </c>
      <c r="Z116" s="7">
        <v>0</v>
      </c>
      <c r="AA116" s="23">
        <v>0</v>
      </c>
      <c r="AB116" s="7">
        <v>0</v>
      </c>
      <c r="AC116" s="7">
        <v>0</v>
      </c>
      <c r="AD116" s="7">
        <v>0</v>
      </c>
      <c r="AE116" s="23">
        <v>0</v>
      </c>
      <c r="AF116" s="7">
        <v>0</v>
      </c>
      <c r="AG116" s="7">
        <v>0</v>
      </c>
      <c r="AH116" s="7">
        <v>0</v>
      </c>
    </row>
    <row r="117" spans="1:34" x14ac:dyDescent="0.3">
      <c r="A117" s="5" t="s">
        <v>94</v>
      </c>
      <c r="B117" s="26">
        <v>0</v>
      </c>
      <c r="C117" s="25">
        <v>0</v>
      </c>
      <c r="D117" s="25">
        <v>0</v>
      </c>
      <c r="E117" s="25">
        <v>0</v>
      </c>
      <c r="F117" s="25">
        <v>0</v>
      </c>
      <c r="G117" s="25">
        <v>0</v>
      </c>
      <c r="H117" s="25">
        <v>0</v>
      </c>
      <c r="I117" s="25">
        <v>0</v>
      </c>
      <c r="J117" s="25">
        <v>0</v>
      </c>
      <c r="K117" s="25">
        <v>0</v>
      </c>
      <c r="L117" s="25">
        <v>0</v>
      </c>
      <c r="M117" s="25">
        <v>0</v>
      </c>
      <c r="N117" s="25">
        <v>0</v>
      </c>
      <c r="O117" s="25">
        <v>0</v>
      </c>
      <c r="P117" s="25">
        <v>0</v>
      </c>
      <c r="Q117" s="25">
        <v>0</v>
      </c>
      <c r="R117" s="25">
        <v>0</v>
      </c>
      <c r="S117" s="25">
        <v>0</v>
      </c>
      <c r="T117" s="25">
        <v>0</v>
      </c>
      <c r="U117" s="25">
        <v>0</v>
      </c>
      <c r="V117" s="7">
        <v>0</v>
      </c>
      <c r="W117" s="24">
        <v>0</v>
      </c>
      <c r="X117" s="7">
        <v>0</v>
      </c>
      <c r="Y117" s="7">
        <v>0</v>
      </c>
      <c r="Z117" s="7">
        <v>0</v>
      </c>
      <c r="AA117" s="24">
        <v>0</v>
      </c>
      <c r="AB117" s="7">
        <v>0</v>
      </c>
      <c r="AC117" s="7">
        <v>0</v>
      </c>
      <c r="AD117" s="7">
        <v>0</v>
      </c>
      <c r="AE117" s="24">
        <v>0</v>
      </c>
      <c r="AF117" s="7">
        <v>0</v>
      </c>
      <c r="AG117" s="7">
        <v>0</v>
      </c>
      <c r="AH117" s="7">
        <v>0</v>
      </c>
    </row>
    <row r="118" spans="1:34" x14ac:dyDescent="0.3">
      <c r="A118" s="32" t="s">
        <v>95</v>
      </c>
    </row>
    <row r="119" spans="1:34" x14ac:dyDescent="0.3">
      <c r="A119" s="32"/>
    </row>
    <row r="120" spans="1:34" x14ac:dyDescent="0.3">
      <c r="A120" s="32"/>
    </row>
    <row r="121" spans="1:34" s="53" customFormat="1" x14ac:dyDescent="0.3">
      <c r="A121" s="70"/>
      <c r="B121" s="71"/>
      <c r="E121" s="72">
        <v>464</v>
      </c>
    </row>
    <row r="144" spans="1:34" x14ac:dyDescent="0.3">
      <c r="A144" s="3" t="s">
        <v>96</v>
      </c>
      <c r="B144" s="44" t="s">
        <v>15</v>
      </c>
      <c r="C144" s="44" t="s">
        <v>16</v>
      </c>
      <c r="D144" s="44" t="s">
        <v>17</v>
      </c>
      <c r="E144" s="44" t="s">
        <v>18</v>
      </c>
      <c r="F144" s="44" t="s">
        <v>19</v>
      </c>
      <c r="G144" s="44" t="s">
        <v>20</v>
      </c>
      <c r="H144" s="44" t="s">
        <v>21</v>
      </c>
      <c r="I144" s="44" t="s">
        <v>22</v>
      </c>
      <c r="J144" s="44" t="s">
        <v>23</v>
      </c>
      <c r="K144" s="44" t="s">
        <v>24</v>
      </c>
      <c r="L144" s="44" t="s">
        <v>25</v>
      </c>
      <c r="M144" s="44" t="s">
        <v>26</v>
      </c>
      <c r="N144" s="44" t="s">
        <v>27</v>
      </c>
      <c r="O144" s="44" t="s">
        <v>28</v>
      </c>
      <c r="P144" s="44" t="s">
        <v>29</v>
      </c>
      <c r="Q144" s="44" t="s">
        <v>30</v>
      </c>
      <c r="R144" s="44" t="s">
        <v>31</v>
      </c>
      <c r="S144" s="11" t="s">
        <v>32</v>
      </c>
      <c r="T144" s="11" t="s">
        <v>33</v>
      </c>
      <c r="U144" s="11" t="s">
        <v>34</v>
      </c>
      <c r="V144" s="11" t="s">
        <v>35</v>
      </c>
      <c r="W144" s="11" t="s">
        <v>36</v>
      </c>
      <c r="X144" s="11" t="s">
        <v>37</v>
      </c>
      <c r="Y144" s="11" t="s">
        <v>38</v>
      </c>
      <c r="Z144" s="11" t="s">
        <v>39</v>
      </c>
      <c r="AA144" s="11" t="s">
        <v>40</v>
      </c>
      <c r="AB144" s="11" t="s">
        <v>41</v>
      </c>
      <c r="AC144" s="11" t="s">
        <v>42</v>
      </c>
      <c r="AD144" s="11" t="s">
        <v>43</v>
      </c>
      <c r="AE144" s="11" t="s">
        <v>44</v>
      </c>
      <c r="AF144" s="11" t="s">
        <v>45</v>
      </c>
      <c r="AG144" s="11" t="s">
        <v>46</v>
      </c>
      <c r="AH144" s="11" t="s">
        <v>47</v>
      </c>
    </row>
    <row r="145" spans="1:34" x14ac:dyDescent="0.3">
      <c r="A145" s="6" t="s">
        <v>97</v>
      </c>
      <c r="B145" s="9">
        <f>SUM($B146:B146)</f>
        <v>0</v>
      </c>
      <c r="C145" s="9">
        <f>B145+C146</f>
        <v>0</v>
      </c>
      <c r="D145" s="9">
        <f t="shared" ref="D145:AH145" si="12">C145+D146</f>
        <v>0</v>
      </c>
      <c r="E145" s="9">
        <f t="shared" si="12"/>
        <v>0</v>
      </c>
      <c r="F145" s="9">
        <f t="shared" si="12"/>
        <v>0</v>
      </c>
      <c r="G145" s="9">
        <f t="shared" si="12"/>
        <v>0</v>
      </c>
      <c r="H145" s="9">
        <f t="shared" si="12"/>
        <v>0</v>
      </c>
      <c r="I145" s="9">
        <f t="shared" si="12"/>
        <v>0</v>
      </c>
      <c r="J145" s="9">
        <f t="shared" si="12"/>
        <v>0</v>
      </c>
      <c r="K145" s="9">
        <f t="shared" si="12"/>
        <v>0</v>
      </c>
      <c r="L145" s="9">
        <f t="shared" si="12"/>
        <v>0</v>
      </c>
      <c r="M145" s="9">
        <f t="shared" si="12"/>
        <v>0</v>
      </c>
      <c r="N145" s="9">
        <f t="shared" si="12"/>
        <v>0</v>
      </c>
      <c r="O145" s="9">
        <f t="shared" si="12"/>
        <v>0</v>
      </c>
      <c r="P145" s="9">
        <f t="shared" si="12"/>
        <v>0</v>
      </c>
      <c r="Q145" s="9">
        <f t="shared" si="12"/>
        <v>0</v>
      </c>
      <c r="R145" s="9">
        <f t="shared" si="12"/>
        <v>0</v>
      </c>
      <c r="S145" s="9">
        <f t="shared" si="12"/>
        <v>0</v>
      </c>
      <c r="T145" s="9">
        <f t="shared" si="12"/>
        <v>0</v>
      </c>
      <c r="U145" s="9">
        <f t="shared" si="12"/>
        <v>0</v>
      </c>
      <c r="V145" s="9">
        <f t="shared" si="12"/>
        <v>0</v>
      </c>
      <c r="W145" s="9">
        <f t="shared" si="12"/>
        <v>0</v>
      </c>
      <c r="X145" s="9">
        <f t="shared" si="12"/>
        <v>0</v>
      </c>
      <c r="Y145" s="9">
        <f t="shared" si="12"/>
        <v>0</v>
      </c>
      <c r="Z145" s="9">
        <f t="shared" si="12"/>
        <v>2231</v>
      </c>
      <c r="AA145" s="9">
        <f t="shared" si="12"/>
        <v>2231</v>
      </c>
      <c r="AB145" s="9">
        <f t="shared" si="12"/>
        <v>2231</v>
      </c>
      <c r="AC145" s="9">
        <f t="shared" si="12"/>
        <v>2231</v>
      </c>
      <c r="AD145" s="9">
        <f t="shared" si="12"/>
        <v>2631</v>
      </c>
      <c r="AE145" s="9">
        <f t="shared" si="12"/>
        <v>2631</v>
      </c>
      <c r="AF145" s="9">
        <f t="shared" si="12"/>
        <v>2631</v>
      </c>
      <c r="AG145" s="9">
        <f t="shared" si="12"/>
        <v>2631</v>
      </c>
      <c r="AH145" s="9">
        <f t="shared" si="12"/>
        <v>2631</v>
      </c>
    </row>
    <row r="146" spans="1:34" x14ac:dyDescent="0.3">
      <c r="A146" s="5" t="s">
        <v>98</v>
      </c>
      <c r="B146" s="1">
        <f>SUM(B152,B154,B156)</f>
        <v>0</v>
      </c>
      <c r="C146" s="17">
        <f>SUM(C152,C154,C156)</f>
        <v>0</v>
      </c>
      <c r="D146" s="17">
        <f t="shared" ref="D146:Y146" si="13">SUM(D152,D154,D156)</f>
        <v>0</v>
      </c>
      <c r="E146" s="17">
        <f t="shared" si="13"/>
        <v>0</v>
      </c>
      <c r="F146" s="17">
        <f>SUM(F152,F154,F156)</f>
        <v>0</v>
      </c>
      <c r="G146" s="17">
        <f t="shared" si="13"/>
        <v>0</v>
      </c>
      <c r="H146" s="17">
        <f t="shared" si="13"/>
        <v>0</v>
      </c>
      <c r="I146" s="17">
        <f t="shared" si="13"/>
        <v>0</v>
      </c>
      <c r="J146" s="17">
        <f>SUM(J152,J154,J156)</f>
        <v>0</v>
      </c>
      <c r="K146" s="17">
        <f t="shared" si="13"/>
        <v>0</v>
      </c>
      <c r="L146" s="17">
        <f t="shared" si="13"/>
        <v>0</v>
      </c>
      <c r="M146" s="17">
        <f>SUM(M152,M154,M156)</f>
        <v>0</v>
      </c>
      <c r="N146" s="17">
        <f t="shared" si="13"/>
        <v>0</v>
      </c>
      <c r="O146" s="17">
        <f t="shared" si="13"/>
        <v>0</v>
      </c>
      <c r="P146" s="17">
        <f t="shared" si="13"/>
        <v>0</v>
      </c>
      <c r="Q146" s="17">
        <f t="shared" si="13"/>
        <v>0</v>
      </c>
      <c r="R146" s="17">
        <f t="shared" si="13"/>
        <v>0</v>
      </c>
      <c r="S146" s="17">
        <f t="shared" si="13"/>
        <v>0</v>
      </c>
      <c r="T146" s="17">
        <f t="shared" si="13"/>
        <v>0</v>
      </c>
      <c r="U146" s="17">
        <f t="shared" si="13"/>
        <v>0</v>
      </c>
      <c r="V146" s="17">
        <f t="shared" si="13"/>
        <v>0</v>
      </c>
      <c r="W146" s="17">
        <f t="shared" si="13"/>
        <v>0</v>
      </c>
      <c r="X146" s="17">
        <f t="shared" si="13"/>
        <v>0</v>
      </c>
      <c r="Y146" s="17">
        <f t="shared" si="13"/>
        <v>0</v>
      </c>
      <c r="Z146" s="17">
        <v>2231</v>
      </c>
      <c r="AA146" s="17">
        <f t="shared" ref="AA146:AH146" si="14">SUM(AA152,AA154,AA156)</f>
        <v>0</v>
      </c>
      <c r="AB146" s="17">
        <f t="shared" si="14"/>
        <v>0</v>
      </c>
      <c r="AC146" s="17">
        <f t="shared" si="14"/>
        <v>0</v>
      </c>
      <c r="AD146" s="17">
        <v>400</v>
      </c>
      <c r="AE146" s="17">
        <f t="shared" si="14"/>
        <v>0</v>
      </c>
      <c r="AF146" s="17">
        <f t="shared" si="14"/>
        <v>0</v>
      </c>
      <c r="AG146" s="17">
        <f t="shared" si="14"/>
        <v>0</v>
      </c>
      <c r="AH146" s="17">
        <f t="shared" si="14"/>
        <v>0</v>
      </c>
    </row>
    <row r="147" spans="1:34" x14ac:dyDescent="0.3">
      <c r="A147" s="5" t="s">
        <v>99</v>
      </c>
      <c r="B147" s="1">
        <f>SUM($B148:B148)</f>
        <v>0</v>
      </c>
      <c r="C147" s="35">
        <f>B147+C148</f>
        <v>0</v>
      </c>
      <c r="D147" s="35">
        <f t="shared" ref="D147:AH147" si="15">C147+D148</f>
        <v>0</v>
      </c>
      <c r="E147" s="35">
        <f t="shared" si="15"/>
        <v>0</v>
      </c>
      <c r="F147" s="35">
        <f t="shared" si="15"/>
        <v>0</v>
      </c>
      <c r="G147" s="35">
        <f t="shared" si="15"/>
        <v>0</v>
      </c>
      <c r="H147" s="35">
        <f t="shared" si="15"/>
        <v>0</v>
      </c>
      <c r="I147" s="35">
        <f t="shared" si="15"/>
        <v>0</v>
      </c>
      <c r="J147" s="35">
        <f t="shared" si="15"/>
        <v>0</v>
      </c>
      <c r="K147" s="35">
        <f t="shared" si="15"/>
        <v>0</v>
      </c>
      <c r="L147" s="35">
        <f t="shared" si="15"/>
        <v>0</v>
      </c>
      <c r="M147" s="35">
        <f t="shared" si="15"/>
        <v>0</v>
      </c>
      <c r="N147" s="35">
        <f t="shared" si="15"/>
        <v>0</v>
      </c>
      <c r="O147" s="35">
        <f t="shared" si="15"/>
        <v>0</v>
      </c>
      <c r="P147" s="35">
        <f t="shared" si="15"/>
        <v>0</v>
      </c>
      <c r="Q147" s="35">
        <f t="shared" si="15"/>
        <v>0</v>
      </c>
      <c r="R147" s="35">
        <f t="shared" si="15"/>
        <v>0</v>
      </c>
      <c r="S147" s="35">
        <f t="shared" si="15"/>
        <v>0</v>
      </c>
      <c r="T147" s="35">
        <f t="shared" si="15"/>
        <v>0</v>
      </c>
      <c r="U147" s="35">
        <f t="shared" si="15"/>
        <v>0</v>
      </c>
      <c r="V147" s="35">
        <f t="shared" si="15"/>
        <v>0</v>
      </c>
      <c r="W147" s="35">
        <f t="shared" si="15"/>
        <v>0</v>
      </c>
      <c r="X147" s="35">
        <f t="shared" si="15"/>
        <v>0</v>
      </c>
      <c r="Y147" s="35">
        <f t="shared" si="15"/>
        <v>0</v>
      </c>
      <c r="Z147" s="35">
        <f t="shared" si="15"/>
        <v>0</v>
      </c>
      <c r="AA147" s="35">
        <f t="shared" si="15"/>
        <v>0</v>
      </c>
      <c r="AB147" s="35">
        <f t="shared" si="15"/>
        <v>0</v>
      </c>
      <c r="AC147" s="35">
        <f t="shared" si="15"/>
        <v>0</v>
      </c>
      <c r="AD147" s="35">
        <f t="shared" si="15"/>
        <v>0</v>
      </c>
      <c r="AE147" s="35">
        <f t="shared" si="15"/>
        <v>0</v>
      </c>
      <c r="AF147" s="35">
        <f t="shared" si="15"/>
        <v>0</v>
      </c>
      <c r="AG147" s="35">
        <f t="shared" si="15"/>
        <v>0</v>
      </c>
      <c r="AH147" s="35">
        <f t="shared" si="15"/>
        <v>0</v>
      </c>
    </row>
    <row r="148" spans="1:34" ht="28.8" x14ac:dyDescent="0.3">
      <c r="A148" s="19" t="s">
        <v>100</v>
      </c>
      <c r="B148" s="1">
        <f>SUM(B152,B154,B156)</f>
        <v>0</v>
      </c>
      <c r="C148" s="15">
        <v>0</v>
      </c>
      <c r="D148" s="15">
        <v>0</v>
      </c>
      <c r="E148" s="15">
        <v>0</v>
      </c>
      <c r="F148" s="15">
        <v>0</v>
      </c>
      <c r="G148" s="15">
        <v>0</v>
      </c>
      <c r="H148" s="15">
        <v>0</v>
      </c>
      <c r="I148" s="15">
        <v>0</v>
      </c>
      <c r="J148" s="15">
        <v>0</v>
      </c>
      <c r="K148" s="15">
        <v>0</v>
      </c>
      <c r="L148" s="15">
        <v>0</v>
      </c>
      <c r="M148" s="15">
        <v>0</v>
      </c>
      <c r="N148" s="15">
        <v>0</v>
      </c>
      <c r="O148" s="15">
        <v>0</v>
      </c>
      <c r="P148" s="15">
        <v>0</v>
      </c>
      <c r="Q148" s="15">
        <v>0</v>
      </c>
      <c r="R148" s="15">
        <v>0</v>
      </c>
      <c r="S148" s="15">
        <v>0</v>
      </c>
      <c r="T148" s="15">
        <v>0</v>
      </c>
      <c r="U148" s="15">
        <v>0</v>
      </c>
      <c r="V148" s="15">
        <v>0</v>
      </c>
      <c r="W148" s="15">
        <v>0</v>
      </c>
      <c r="X148" s="15">
        <v>0</v>
      </c>
      <c r="Y148" s="15"/>
      <c r="Z148" s="15"/>
      <c r="AA148" s="15"/>
      <c r="AB148" s="15"/>
      <c r="AC148" s="15"/>
      <c r="AD148" s="15"/>
      <c r="AE148" s="15"/>
      <c r="AF148" s="15"/>
      <c r="AG148" s="15"/>
      <c r="AH148" s="15"/>
    </row>
    <row r="150" spans="1:34" x14ac:dyDescent="0.3">
      <c r="A150" s="27" t="s">
        <v>81</v>
      </c>
    </row>
    <row r="151" spans="1:34" x14ac:dyDescent="0.3">
      <c r="A151" t="s">
        <v>85</v>
      </c>
    </row>
    <row r="152" spans="1:34" x14ac:dyDescent="0.3">
      <c r="A152" s="5" t="s">
        <v>101</v>
      </c>
      <c r="B152" s="10">
        <v>0</v>
      </c>
      <c r="C152" s="18"/>
      <c r="D152" s="18"/>
      <c r="E152" s="18"/>
      <c r="F152" s="46"/>
      <c r="G152" s="46"/>
      <c r="H152" s="46"/>
      <c r="I152" s="46"/>
      <c r="J152" s="42"/>
      <c r="K152" s="42"/>
      <c r="L152" s="42"/>
      <c r="M152" s="42"/>
      <c r="N152" s="42"/>
      <c r="O152" s="46"/>
      <c r="P152" s="18"/>
      <c r="Q152" s="46"/>
      <c r="R152" s="18"/>
      <c r="S152" s="18"/>
      <c r="T152" s="18"/>
      <c r="U152" s="18"/>
      <c r="V152" s="18"/>
      <c r="W152" s="18"/>
      <c r="X152" s="7"/>
      <c r="Y152" s="7"/>
      <c r="Z152" s="7"/>
      <c r="AA152" s="18"/>
      <c r="AB152" s="7"/>
      <c r="AC152" s="7"/>
      <c r="AD152" s="7"/>
      <c r="AE152" s="18"/>
      <c r="AF152" s="7"/>
      <c r="AG152" s="7"/>
      <c r="AH152" s="7"/>
    </row>
    <row r="153" spans="1:34" x14ac:dyDescent="0.3">
      <c r="A153" t="s">
        <v>86</v>
      </c>
      <c r="B153" s="10"/>
      <c r="C153" s="10"/>
      <c r="D153" s="10"/>
      <c r="E153" s="10"/>
      <c r="P153" s="10"/>
      <c r="R153" s="10"/>
      <c r="S153" s="10"/>
      <c r="T153" s="10"/>
      <c r="U153" s="10"/>
      <c r="V153" s="10"/>
      <c r="W153" s="10"/>
      <c r="AA153" s="10"/>
      <c r="AE153" s="10"/>
    </row>
    <row r="154" spans="1:34" x14ac:dyDescent="0.3">
      <c r="A154" s="5" t="s">
        <v>101</v>
      </c>
      <c r="B154" s="10">
        <v>0</v>
      </c>
      <c r="C154" s="18"/>
      <c r="D154" s="18"/>
      <c r="E154" s="18"/>
      <c r="F154" s="46"/>
      <c r="G154" s="46"/>
      <c r="H154" s="46"/>
      <c r="I154" s="46"/>
      <c r="J154" s="42"/>
      <c r="K154" s="42"/>
      <c r="L154" s="42"/>
      <c r="M154" s="42"/>
      <c r="N154" s="42"/>
      <c r="O154" s="46"/>
      <c r="P154" s="18"/>
      <c r="Q154" s="46"/>
      <c r="R154" s="18"/>
      <c r="S154" s="18"/>
      <c r="T154" s="18"/>
      <c r="U154" s="18"/>
      <c r="V154" s="18"/>
      <c r="W154" s="18"/>
      <c r="X154" s="7"/>
      <c r="Y154" s="7"/>
      <c r="Z154" s="7"/>
      <c r="AA154" s="18"/>
      <c r="AB154" s="7"/>
      <c r="AC154" s="7"/>
      <c r="AD154" s="7"/>
      <c r="AE154" s="18"/>
      <c r="AF154" s="7"/>
      <c r="AG154" s="7"/>
      <c r="AH154" s="7"/>
    </row>
    <row r="155" spans="1:34" x14ac:dyDescent="0.3">
      <c r="A155" t="s">
        <v>102</v>
      </c>
      <c r="B155" s="10"/>
      <c r="C155" s="10"/>
      <c r="D155" s="10"/>
      <c r="E155" s="10"/>
      <c r="P155" s="10"/>
      <c r="R155" s="10"/>
      <c r="S155" s="10"/>
      <c r="T155" s="10"/>
      <c r="U155" s="10"/>
      <c r="V155" s="10"/>
    </row>
    <row r="156" spans="1:34" x14ac:dyDescent="0.3">
      <c r="A156" s="5" t="s">
        <v>101</v>
      </c>
      <c r="B156" s="10">
        <v>0</v>
      </c>
      <c r="C156" s="18"/>
      <c r="D156" s="18"/>
      <c r="E156" s="18"/>
      <c r="F156" s="46"/>
      <c r="G156" s="46"/>
      <c r="H156" s="46"/>
      <c r="I156" s="46"/>
      <c r="J156" s="42"/>
      <c r="K156" s="42"/>
      <c r="L156" s="42"/>
      <c r="M156" s="42"/>
      <c r="N156" s="42"/>
      <c r="O156" s="46"/>
      <c r="P156" s="18"/>
      <c r="Q156" s="46"/>
      <c r="R156" s="18"/>
      <c r="S156" s="18"/>
      <c r="T156" s="18"/>
      <c r="U156" s="18"/>
      <c r="V156" s="18"/>
      <c r="W156" s="7"/>
      <c r="X156" s="7"/>
      <c r="Y156" s="7"/>
      <c r="Z156" s="7"/>
      <c r="AA156" s="7"/>
      <c r="AB156" s="7"/>
      <c r="AC156" s="7"/>
      <c r="AD156" s="7"/>
      <c r="AE156" s="7"/>
      <c r="AF156" s="7"/>
      <c r="AG156" s="7"/>
      <c r="AH156" s="7"/>
    </row>
    <row r="157" spans="1:34" x14ac:dyDescent="0.3">
      <c r="B157" s="10"/>
    </row>
    <row r="159" spans="1:34" x14ac:dyDescent="0.3">
      <c r="Y159">
        <f>AB162</f>
        <v>0</v>
      </c>
    </row>
    <row r="182" spans="3:23" x14ac:dyDescent="0.3">
      <c r="C182" s="1"/>
      <c r="D182" s="1"/>
      <c r="E182" s="1"/>
      <c r="F182" s="47"/>
      <c r="G182" s="47"/>
      <c r="H182" s="47"/>
      <c r="I182" s="47"/>
      <c r="J182" s="43"/>
      <c r="K182" s="43"/>
      <c r="L182" s="43"/>
      <c r="M182" s="43"/>
      <c r="N182" s="43"/>
      <c r="O182" s="47"/>
      <c r="P182" s="1"/>
      <c r="Q182" s="47"/>
      <c r="R182" s="1"/>
      <c r="S182" s="1"/>
      <c r="T182" s="1"/>
      <c r="U182" s="1"/>
      <c r="V182" s="1"/>
      <c r="W182" s="1"/>
    </row>
    <row r="183" spans="3:23" x14ac:dyDescent="0.3">
      <c r="C183" s="1"/>
      <c r="D183" s="1"/>
      <c r="E183" s="1"/>
      <c r="F183" s="47"/>
      <c r="G183" s="47"/>
      <c r="H183" s="47"/>
      <c r="I183" s="47"/>
      <c r="J183" s="43"/>
      <c r="K183" s="43"/>
      <c r="L183" s="43"/>
      <c r="M183" s="43"/>
      <c r="N183" s="43"/>
      <c r="O183" s="47"/>
      <c r="P183" s="1"/>
      <c r="Q183" s="47"/>
      <c r="R183" s="1"/>
      <c r="S183" s="1"/>
      <c r="T183" s="1"/>
      <c r="U183" s="1"/>
      <c r="V183" s="1"/>
      <c r="W183" s="1"/>
    </row>
  </sheetData>
  <pageMargins left="0.25" right="0.25" top="0.75" bottom="0.75" header="0.3" footer="0.3"/>
  <pageSetup paperSize="5" scale="73" fitToHeight="0" orientation="landscape" r:id="rId1"/>
  <rowBreaks count="1" manualBreakCount="1">
    <brk id="119" max="3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BE103"/>
  <sheetViews>
    <sheetView tabSelected="1" view="pageBreakPreview" zoomScale="90" zoomScaleNormal="70" zoomScaleSheetLayoutView="90" workbookViewId="0">
      <selection activeCell="X70" sqref="X70"/>
    </sheetView>
  </sheetViews>
  <sheetFormatPr defaultRowHeight="14.4" x14ac:dyDescent="0.3"/>
  <cols>
    <col min="1" max="1" width="26" customWidth="1"/>
    <col min="2" max="2" width="17.88671875" hidden="1" customWidth="1"/>
    <col min="3" max="3" width="16.44140625" hidden="1" customWidth="1"/>
    <col min="4" max="6" width="15.6640625" hidden="1" customWidth="1"/>
    <col min="7" max="7" width="16.6640625" hidden="1" customWidth="1"/>
    <col min="8" max="8" width="15.6640625" hidden="1" customWidth="1"/>
    <col min="9" max="9" width="31.88671875" hidden="1" customWidth="1"/>
    <col min="10" max="10" width="15.6640625" hidden="1" customWidth="1"/>
    <col min="11" max="11" width="16.6640625" hidden="1" customWidth="1"/>
    <col min="12" max="12" width="16.88671875" hidden="1" customWidth="1"/>
    <col min="13" max="14" width="15.6640625" hidden="1" customWidth="1"/>
    <col min="15" max="15" width="16.6640625" hidden="1" customWidth="1"/>
    <col min="16" max="16" width="16.88671875" hidden="1" customWidth="1"/>
    <col min="17" max="18" width="16.44140625" hidden="1" customWidth="1"/>
    <col min="19" max="19" width="16.6640625" hidden="1" customWidth="1"/>
    <col min="20" max="22" width="16.44140625" hidden="1" customWidth="1"/>
    <col min="23" max="23" width="16.6640625" hidden="1" customWidth="1"/>
    <col min="24" max="28" width="16.44140625" bestFit="1" customWidth="1"/>
    <col min="29" max="29" width="18.33203125" bestFit="1" customWidth="1"/>
    <col min="30" max="57" width="16.44140625" bestFit="1" customWidth="1"/>
  </cols>
  <sheetData>
    <row r="1" spans="1:35" s="38" customFormat="1" x14ac:dyDescent="0.3">
      <c r="J1" s="38" t="s">
        <v>1</v>
      </c>
      <c r="K1" s="38" t="s">
        <v>2</v>
      </c>
      <c r="L1" s="38" t="s">
        <v>3</v>
      </c>
      <c r="M1" s="38" t="s">
        <v>4</v>
      </c>
      <c r="N1" s="38" t="s">
        <v>5</v>
      </c>
      <c r="O1" s="38" t="s">
        <v>6</v>
      </c>
      <c r="P1" s="38" t="s">
        <v>7</v>
      </c>
      <c r="Q1" s="38" t="s">
        <v>8</v>
      </c>
      <c r="R1" s="38" t="s">
        <v>9</v>
      </c>
      <c r="S1" s="76" t="s">
        <v>10</v>
      </c>
      <c r="T1" s="77" t="s">
        <v>11</v>
      </c>
      <c r="U1" s="77" t="s">
        <v>12</v>
      </c>
      <c r="V1" s="77" t="s">
        <v>13</v>
      </c>
    </row>
    <row r="2" spans="1:35" x14ac:dyDescent="0.3">
      <c r="A2" s="3" t="s">
        <v>14</v>
      </c>
      <c r="B2" s="11" t="s">
        <v>15</v>
      </c>
      <c r="C2" s="11" t="s">
        <v>16</v>
      </c>
      <c r="D2" s="11" t="s">
        <v>17</v>
      </c>
      <c r="E2" s="11" t="s">
        <v>18</v>
      </c>
      <c r="F2" s="11" t="s">
        <v>19</v>
      </c>
      <c r="G2" s="11" t="s">
        <v>20</v>
      </c>
      <c r="H2" s="11" t="s">
        <v>21</v>
      </c>
      <c r="I2" s="11" t="s">
        <v>22</v>
      </c>
      <c r="J2" s="11" t="s">
        <v>23</v>
      </c>
      <c r="K2" s="11" t="s">
        <v>24</v>
      </c>
      <c r="L2" s="11" t="s">
        <v>25</v>
      </c>
      <c r="M2" s="11" t="s">
        <v>26</v>
      </c>
      <c r="N2" s="11" t="s">
        <v>27</v>
      </c>
      <c r="O2" s="11" t="s">
        <v>28</v>
      </c>
      <c r="P2" s="11" t="s">
        <v>29</v>
      </c>
      <c r="Q2" s="11" t="s">
        <v>30</v>
      </c>
      <c r="R2" s="11" t="s">
        <v>31</v>
      </c>
      <c r="S2" s="11" t="s">
        <v>32</v>
      </c>
      <c r="T2" s="11" t="s">
        <v>33</v>
      </c>
      <c r="U2" s="11" t="s">
        <v>34</v>
      </c>
      <c r="V2" s="11" t="s">
        <v>35</v>
      </c>
      <c r="W2" s="11" t="s">
        <v>36</v>
      </c>
      <c r="X2" s="11" t="s">
        <v>37</v>
      </c>
      <c r="Y2" s="11" t="s">
        <v>38</v>
      </c>
      <c r="Z2" s="11" t="s">
        <v>39</v>
      </c>
      <c r="AA2" s="11" t="s">
        <v>40</v>
      </c>
      <c r="AB2" s="11" t="s">
        <v>41</v>
      </c>
      <c r="AC2" s="11" t="s">
        <v>42</v>
      </c>
      <c r="AD2" s="11" t="s">
        <v>43</v>
      </c>
      <c r="AE2" s="11" t="s">
        <v>44</v>
      </c>
      <c r="AF2" s="11" t="s">
        <v>45</v>
      </c>
      <c r="AG2" s="11" t="s">
        <v>46</v>
      </c>
      <c r="AH2" s="11" t="s">
        <v>47</v>
      </c>
    </row>
    <row r="3" spans="1:35" x14ac:dyDescent="0.3">
      <c r="A3" t="s">
        <v>48</v>
      </c>
      <c r="B3" s="2">
        <f>SUM($B4:B4)</f>
        <v>0</v>
      </c>
      <c r="C3" s="2">
        <f>B3+C4</f>
        <v>0</v>
      </c>
      <c r="D3" s="2">
        <f t="shared" ref="D3:Z3" si="0">C3+D4</f>
        <v>0</v>
      </c>
      <c r="E3" s="2">
        <f t="shared" si="0"/>
        <v>0</v>
      </c>
      <c r="F3" s="2">
        <f t="shared" si="0"/>
        <v>0</v>
      </c>
      <c r="G3" s="2">
        <f t="shared" si="0"/>
        <v>1242225.5699999998</v>
      </c>
      <c r="H3" s="2">
        <f t="shared" si="0"/>
        <v>3519357.57</v>
      </c>
      <c r="I3" s="2">
        <f t="shared" si="0"/>
        <v>8925666.5700000003</v>
      </c>
      <c r="J3" s="2">
        <f t="shared" si="0"/>
        <v>14805059.57</v>
      </c>
      <c r="K3" s="2">
        <f t="shared" si="0"/>
        <v>25315464.57</v>
      </c>
      <c r="L3" s="2">
        <f t="shared" si="0"/>
        <v>39636968.57</v>
      </c>
      <c r="M3" s="2">
        <f t="shared" si="0"/>
        <v>53551420.57</v>
      </c>
      <c r="N3" s="2">
        <f t="shared" si="0"/>
        <v>71718642.569999993</v>
      </c>
      <c r="O3" s="2">
        <f t="shared" si="0"/>
        <v>81511494.105833322</v>
      </c>
      <c r="P3" s="2">
        <f t="shared" si="0"/>
        <v>91304345.641666651</v>
      </c>
      <c r="Q3" s="2">
        <f t="shared" si="0"/>
        <v>101097197.17749998</v>
      </c>
      <c r="R3" s="2">
        <f t="shared" si="0"/>
        <v>110890048.71333331</v>
      </c>
      <c r="S3" s="2">
        <f t="shared" si="0"/>
        <v>120682900.24916664</v>
      </c>
      <c r="T3" s="2">
        <f t="shared" si="0"/>
        <v>130475751.78499997</v>
      </c>
      <c r="U3" s="2">
        <f t="shared" si="0"/>
        <v>136929820.78499997</v>
      </c>
      <c r="V3" s="2">
        <f t="shared" si="0"/>
        <v>143383889.78499997</v>
      </c>
      <c r="W3" s="2">
        <f t="shared" si="0"/>
        <v>149837958.78499997</v>
      </c>
      <c r="X3" s="2">
        <f t="shared" si="0"/>
        <v>156292027.78499997</v>
      </c>
      <c r="Y3" s="2">
        <f t="shared" si="0"/>
        <v>162746096.78499997</v>
      </c>
      <c r="Z3" s="2">
        <f t="shared" si="0"/>
        <v>168200167.78499997</v>
      </c>
      <c r="AA3" s="2">
        <f t="shared" ref="AA3" si="1">Z3+AA4</f>
        <v>173654238.78499997</v>
      </c>
      <c r="AB3" s="2">
        <f t="shared" ref="AB3" si="2">AA3+AB4</f>
        <v>179108309.78499997</v>
      </c>
      <c r="AC3" s="2">
        <f t="shared" ref="AC3" si="3">AB3+AC4</f>
        <v>184562380.78499997</v>
      </c>
      <c r="AD3" s="2">
        <f t="shared" ref="AD3" si="4">AC3+AD4</f>
        <v>190016451.78499997</v>
      </c>
      <c r="AE3" s="2">
        <f t="shared" ref="AE3" si="5">AD3+AE4</f>
        <v>195470522.78499997</v>
      </c>
      <c r="AF3" s="2">
        <f t="shared" ref="AF3" si="6">AE3+AF4</f>
        <v>197470522.78499997</v>
      </c>
      <c r="AG3" s="2">
        <f t="shared" ref="AG3" si="7">AF3+AG4</f>
        <v>198265440.78499997</v>
      </c>
      <c r="AH3" s="2">
        <f t="shared" ref="AH3" si="8">AG3+AH4</f>
        <v>199022549.78499997</v>
      </c>
      <c r="AI3" s="33"/>
    </row>
    <row r="4" spans="1:35" x14ac:dyDescent="0.3">
      <c r="A4" t="s">
        <v>49</v>
      </c>
      <c r="B4" s="14">
        <v>0</v>
      </c>
      <c r="C4" s="12">
        <v>0</v>
      </c>
      <c r="D4" s="12">
        <v>0</v>
      </c>
      <c r="E4" s="12">
        <v>0</v>
      </c>
      <c r="F4" s="12">
        <v>0</v>
      </c>
      <c r="G4" s="20">
        <v>1242225.5699999998</v>
      </c>
      <c r="H4" s="20">
        <v>2277132</v>
      </c>
      <c r="I4" s="20">
        <v>5406309</v>
      </c>
      <c r="J4" s="20">
        <v>5879393</v>
      </c>
      <c r="K4" s="20">
        <v>10510405</v>
      </c>
      <c r="L4" s="20">
        <v>14321504</v>
      </c>
      <c r="M4" s="20">
        <v>13914452</v>
      </c>
      <c r="N4" s="20">
        <v>18167222</v>
      </c>
      <c r="O4" s="12">
        <v>9792851.5358333346</v>
      </c>
      <c r="P4" s="12">
        <v>9792851.5358333346</v>
      </c>
      <c r="Q4" s="12">
        <v>9792851.5358333346</v>
      </c>
      <c r="R4" s="12">
        <v>9792851.5358333346</v>
      </c>
      <c r="S4" s="12">
        <v>9792851.5358333346</v>
      </c>
      <c r="T4" s="12">
        <v>9792851.5358333346</v>
      </c>
      <c r="U4" s="12">
        <v>6454069</v>
      </c>
      <c r="V4" s="12">
        <v>6454069</v>
      </c>
      <c r="W4" s="12">
        <v>6454069</v>
      </c>
      <c r="X4" s="12">
        <v>6454069</v>
      </c>
      <c r="Y4" s="12">
        <v>6454069</v>
      </c>
      <c r="Z4" s="12">
        <v>5454071</v>
      </c>
      <c r="AA4" s="12">
        <v>5454071</v>
      </c>
      <c r="AB4" s="12">
        <v>5454071</v>
      </c>
      <c r="AC4" s="12">
        <v>5454071</v>
      </c>
      <c r="AD4" s="12">
        <v>5454071</v>
      </c>
      <c r="AE4" s="12">
        <v>5454071</v>
      </c>
      <c r="AF4" s="12">
        <v>2000000</v>
      </c>
      <c r="AG4" s="12">
        <v>794918</v>
      </c>
      <c r="AH4" s="12">
        <v>757109</v>
      </c>
    </row>
    <row r="5" spans="1:35" x14ac:dyDescent="0.3">
      <c r="A5" t="s">
        <v>50</v>
      </c>
      <c r="B5" s="2">
        <f>SUM($B6:B6)</f>
        <v>0</v>
      </c>
      <c r="C5" s="20">
        <f>B5+C6</f>
        <v>0</v>
      </c>
      <c r="D5" s="20">
        <f t="shared" ref="D5:Z5" si="9">C5+D6</f>
        <v>0</v>
      </c>
      <c r="E5" s="20">
        <f t="shared" si="9"/>
        <v>0</v>
      </c>
      <c r="F5" s="20">
        <f t="shared" si="9"/>
        <v>0</v>
      </c>
      <c r="G5" s="20">
        <f t="shared" si="9"/>
        <v>1242225.5699999998</v>
      </c>
      <c r="H5" s="20">
        <f t="shared" si="9"/>
        <v>3519357.57</v>
      </c>
      <c r="I5" s="20">
        <f t="shared" si="9"/>
        <v>8925666.5700000003</v>
      </c>
      <c r="J5" s="20">
        <f t="shared" si="9"/>
        <v>17309425.59</v>
      </c>
      <c r="K5" s="20">
        <f t="shared" si="9"/>
        <v>27819830.59</v>
      </c>
      <c r="L5" s="20">
        <f t="shared" si="9"/>
        <v>39547644.140000001</v>
      </c>
      <c r="M5" s="20">
        <f t="shared" si="9"/>
        <v>53452934.100000001</v>
      </c>
      <c r="N5" s="20">
        <f t="shared" si="9"/>
        <v>71318020.099999994</v>
      </c>
      <c r="O5" s="20">
        <f t="shared" si="9"/>
        <v>84228609.589999989</v>
      </c>
      <c r="P5" s="20">
        <f t="shared" si="9"/>
        <v>95435854.399999991</v>
      </c>
      <c r="Q5" s="20">
        <f t="shared" si="9"/>
        <v>107278751.02999999</v>
      </c>
      <c r="R5" s="20">
        <f t="shared" si="9"/>
        <v>113348868.47999999</v>
      </c>
      <c r="S5" s="20">
        <f t="shared" si="9"/>
        <v>119960968.83999999</v>
      </c>
      <c r="T5" s="20">
        <f t="shared" si="9"/>
        <v>128602880.83999999</v>
      </c>
      <c r="U5" s="20">
        <f t="shared" si="9"/>
        <v>133973326.99999999</v>
      </c>
      <c r="V5" s="20">
        <f t="shared" si="9"/>
        <v>152701075.5</v>
      </c>
      <c r="W5" s="20">
        <f t="shared" si="9"/>
        <v>170670655.56999999</v>
      </c>
      <c r="X5" s="20">
        <f t="shared" si="9"/>
        <v>173359061.88999999</v>
      </c>
      <c r="Y5" s="20">
        <f t="shared" si="9"/>
        <v>173359061.88999999</v>
      </c>
      <c r="Z5" s="20">
        <f t="shared" si="9"/>
        <v>173359061.88999999</v>
      </c>
      <c r="AA5" s="20">
        <f t="shared" ref="AA5" si="10">Z5+AA6</f>
        <v>173359061.88999999</v>
      </c>
      <c r="AB5" s="20">
        <f t="shared" ref="AB5" si="11">AA5+AB6</f>
        <v>173359061.88999999</v>
      </c>
      <c r="AC5" s="20">
        <f t="shared" ref="AC5" si="12">AB5+AC6</f>
        <v>173359061.88999999</v>
      </c>
      <c r="AD5" s="20">
        <f t="shared" ref="AD5" si="13">AC5+AD6</f>
        <v>173359061.88999999</v>
      </c>
      <c r="AE5" s="20">
        <f t="shared" ref="AE5" si="14">AD5+AE6</f>
        <v>173359061.88999999</v>
      </c>
      <c r="AF5" s="20">
        <f t="shared" ref="AF5" si="15">AE5+AF6</f>
        <v>173359061.88999999</v>
      </c>
      <c r="AG5" s="20">
        <f t="shared" ref="AG5" si="16">AF5+AG6</f>
        <v>173359061.88999999</v>
      </c>
      <c r="AH5" s="20">
        <f t="shared" ref="AH5" si="17">AG5+AH6</f>
        <v>173359061.88999999</v>
      </c>
    </row>
    <row r="6" spans="1:35" ht="28.8" x14ac:dyDescent="0.3">
      <c r="A6" s="16" t="s">
        <v>51</v>
      </c>
      <c r="B6" s="2">
        <v>0</v>
      </c>
      <c r="C6" s="20">
        <v>0</v>
      </c>
      <c r="D6" s="20">
        <v>0</v>
      </c>
      <c r="E6" s="20">
        <v>0</v>
      </c>
      <c r="F6" s="20">
        <v>0</v>
      </c>
      <c r="G6" s="20">
        <v>1242225.5699999998</v>
      </c>
      <c r="H6" s="20">
        <v>2277132</v>
      </c>
      <c r="I6" s="20">
        <v>5406309</v>
      </c>
      <c r="J6" s="20">
        <v>8383759.0199999996</v>
      </c>
      <c r="K6" s="20">
        <v>10510405</v>
      </c>
      <c r="L6" s="20">
        <v>11727813.550000001</v>
      </c>
      <c r="M6" s="20">
        <v>13905289.960000001</v>
      </c>
      <c r="N6" s="20">
        <v>17865086</v>
      </c>
      <c r="O6" s="20">
        <v>12910589.49</v>
      </c>
      <c r="P6" s="20">
        <v>11207244.810000001</v>
      </c>
      <c r="Q6" s="20">
        <v>11842896.630000001</v>
      </c>
      <c r="R6" s="20">
        <v>6070117.4500000002</v>
      </c>
      <c r="S6" s="20">
        <v>6612100.3600000003</v>
      </c>
      <c r="T6" s="20">
        <v>8641912</v>
      </c>
      <c r="U6" s="20">
        <v>5370446.1600000001</v>
      </c>
      <c r="V6" s="20">
        <v>18727748.5</v>
      </c>
      <c r="W6" s="20">
        <v>17969580.07</v>
      </c>
      <c r="X6" s="20">
        <v>2688406.32</v>
      </c>
      <c r="Y6" s="20"/>
      <c r="Z6" s="15"/>
      <c r="AA6" s="20"/>
      <c r="AB6" s="20"/>
      <c r="AC6" s="20"/>
      <c r="AD6" s="15"/>
      <c r="AE6" s="20"/>
      <c r="AF6" s="20"/>
      <c r="AG6" s="20"/>
      <c r="AH6" s="15"/>
    </row>
    <row r="7" spans="1:35" x14ac:dyDescent="0.3">
      <c r="A7" s="16"/>
      <c r="B7" s="2"/>
      <c r="C7" s="2"/>
      <c r="D7" s="2"/>
      <c r="E7" s="2"/>
      <c r="F7" s="2"/>
      <c r="G7" s="2"/>
      <c r="H7" s="2"/>
      <c r="I7" s="64"/>
      <c r="J7" s="64"/>
      <c r="K7" s="64"/>
      <c r="L7" s="64"/>
      <c r="M7" s="64"/>
      <c r="N7" s="64"/>
      <c r="O7" s="64"/>
      <c r="P7" s="64"/>
      <c r="Q7" s="64"/>
      <c r="R7" s="64"/>
      <c r="S7" s="64"/>
      <c r="T7" s="2"/>
      <c r="U7" s="2"/>
      <c r="V7" s="2"/>
      <c r="W7" s="2"/>
      <c r="X7" s="2"/>
      <c r="Y7" s="2"/>
      <c r="AA7" s="2"/>
      <c r="AB7" s="2"/>
      <c r="AC7" s="2"/>
      <c r="AE7" s="2"/>
      <c r="AF7" s="2"/>
      <c r="AG7" s="2"/>
    </row>
    <row r="8" spans="1:35" ht="28.5" customHeight="1" x14ac:dyDescent="0.3">
      <c r="A8" s="53" t="s">
        <v>52</v>
      </c>
      <c r="I8" s="66" t="s">
        <v>53</v>
      </c>
      <c r="J8" s="59">
        <v>1993806.53</v>
      </c>
      <c r="K8" s="59">
        <v>3273650.81</v>
      </c>
      <c r="L8" s="59">
        <v>3273650.81</v>
      </c>
      <c r="M8" s="59">
        <v>0</v>
      </c>
      <c r="N8" s="59"/>
      <c r="O8" s="59"/>
      <c r="P8" s="59"/>
      <c r="Q8" s="59"/>
      <c r="R8" s="59"/>
      <c r="S8" s="53"/>
      <c r="AH8" s="74"/>
    </row>
    <row r="9" spans="1:35" x14ac:dyDescent="0.3">
      <c r="I9" s="53" t="s">
        <v>54</v>
      </c>
      <c r="J9" s="60"/>
      <c r="K9" s="59">
        <v>5065858.72</v>
      </c>
      <c r="L9" s="59">
        <v>14019122.07</v>
      </c>
      <c r="M9" s="59">
        <v>11111338.52</v>
      </c>
      <c r="N9" s="60">
        <v>13316653.92</v>
      </c>
      <c r="O9" s="60">
        <v>17013941.109999999</v>
      </c>
      <c r="P9" s="60">
        <v>12895595.619999999</v>
      </c>
      <c r="Q9" s="60">
        <v>13022351.890000001</v>
      </c>
      <c r="R9" s="60">
        <v>9436208.2599999998</v>
      </c>
      <c r="S9" s="53"/>
      <c r="AH9" s="36"/>
    </row>
    <row r="10" spans="1:35" s="4" customFormat="1" x14ac:dyDescent="0.3">
      <c r="I10" s="56" t="s">
        <v>55</v>
      </c>
      <c r="J10" s="63">
        <f>SUM(J8:J9)</f>
        <v>1993806.53</v>
      </c>
      <c r="K10" s="63">
        <f t="shared" ref="K10:R10" si="18">SUM(K8:K9)</f>
        <v>8339509.5299999993</v>
      </c>
      <c r="L10" s="63">
        <f t="shared" si="18"/>
        <v>17292772.879999999</v>
      </c>
      <c r="M10" s="63">
        <f t="shared" si="18"/>
        <v>11111338.52</v>
      </c>
      <c r="N10" s="63">
        <f t="shared" si="18"/>
        <v>13316653.92</v>
      </c>
      <c r="O10" s="63">
        <f t="shared" si="18"/>
        <v>17013941.109999999</v>
      </c>
      <c r="P10" s="63">
        <f t="shared" si="18"/>
        <v>12895595.619999999</v>
      </c>
      <c r="Q10" s="63">
        <f t="shared" si="18"/>
        <v>13022351.890000001</v>
      </c>
      <c r="R10" s="63">
        <f t="shared" si="18"/>
        <v>9436208.2599999998</v>
      </c>
      <c r="S10" s="56"/>
      <c r="AH10" s="75"/>
    </row>
    <row r="11" spans="1:35" x14ac:dyDescent="0.3">
      <c r="I11" s="53"/>
      <c r="J11" s="60"/>
      <c r="K11" s="60"/>
      <c r="L11" s="60"/>
      <c r="M11" s="60"/>
      <c r="N11" s="60"/>
      <c r="O11" s="60"/>
      <c r="P11" s="60"/>
      <c r="Q11" s="60"/>
      <c r="R11" s="60"/>
      <c r="S11" s="53"/>
      <c r="AH11" s="36"/>
    </row>
    <row r="12" spans="1:35" x14ac:dyDescent="0.3">
      <c r="G12" s="2"/>
      <c r="I12" s="67"/>
      <c r="J12" s="53"/>
      <c r="K12" s="53"/>
      <c r="L12" s="64"/>
      <c r="M12" s="53"/>
      <c r="N12" s="53"/>
      <c r="O12" s="53"/>
      <c r="P12" s="53"/>
      <c r="Q12" s="53"/>
      <c r="R12" s="53"/>
      <c r="S12" s="53"/>
      <c r="AH12" s="2"/>
    </row>
    <row r="13" spans="1:35" x14ac:dyDescent="0.3">
      <c r="H13" s="2"/>
      <c r="I13" s="68"/>
      <c r="J13" s="64"/>
      <c r="K13" s="64"/>
      <c r="L13" s="54"/>
      <c r="M13" s="53"/>
      <c r="N13" s="53"/>
      <c r="O13" s="53"/>
      <c r="P13" s="53"/>
      <c r="Q13" s="53"/>
      <c r="R13" s="53"/>
      <c r="S13" s="53"/>
      <c r="W13" s="2"/>
    </row>
    <row r="14" spans="1:35" x14ac:dyDescent="0.3">
      <c r="H14" s="2"/>
      <c r="I14" s="67"/>
      <c r="J14" s="64"/>
      <c r="K14" s="64"/>
      <c r="L14" s="53"/>
      <c r="M14" s="53"/>
      <c r="N14" s="53"/>
      <c r="O14" s="53"/>
      <c r="P14" s="53"/>
      <c r="Q14" s="53"/>
      <c r="R14" s="53"/>
      <c r="S14" s="53"/>
      <c r="W14" s="29"/>
      <c r="AH14" s="34"/>
    </row>
    <row r="15" spans="1:35" x14ac:dyDescent="0.3">
      <c r="G15" s="29"/>
      <c r="I15" s="36"/>
    </row>
    <row r="16" spans="1:35" x14ac:dyDescent="0.3">
      <c r="H16" s="29"/>
      <c r="I16" s="36"/>
      <c r="AH16" s="34"/>
    </row>
    <row r="17" spans="5:34" x14ac:dyDescent="0.3">
      <c r="H17" s="29"/>
      <c r="I17" s="36"/>
      <c r="K17" s="37"/>
    </row>
    <row r="18" spans="5:34" x14ac:dyDescent="0.3">
      <c r="H18" s="29"/>
      <c r="I18" s="36"/>
      <c r="AH18" s="29"/>
    </row>
    <row r="19" spans="5:34" x14ac:dyDescent="0.3">
      <c r="H19" s="29"/>
      <c r="I19" s="34"/>
    </row>
    <row r="32" spans="5:34" x14ac:dyDescent="0.3">
      <c r="E32" s="30"/>
      <c r="F32" s="30"/>
      <c r="G32" s="30"/>
      <c r="H32" s="30"/>
      <c r="I32" s="30"/>
      <c r="J32" s="30"/>
      <c r="K32" s="30"/>
      <c r="L32" s="30"/>
      <c r="M32" s="30"/>
      <c r="N32" s="30"/>
      <c r="O32" s="30"/>
      <c r="P32" s="30"/>
      <c r="Q32" s="30"/>
      <c r="R32" s="30"/>
      <c r="S32" s="30"/>
      <c r="T32" s="30"/>
      <c r="U32" s="30"/>
      <c r="V32" s="30"/>
      <c r="W32" s="30"/>
      <c r="X32" s="30"/>
      <c r="Y32" s="30"/>
      <c r="Z32" s="30"/>
    </row>
    <row r="33" spans="1:57" x14ac:dyDescent="0.3">
      <c r="A33" s="3" t="s">
        <v>56</v>
      </c>
      <c r="B33" s="11" t="s">
        <v>15</v>
      </c>
      <c r="C33" s="11" t="s">
        <v>16</v>
      </c>
      <c r="D33" s="11" t="s">
        <v>17</v>
      </c>
      <c r="E33" s="11" t="s">
        <v>18</v>
      </c>
      <c r="F33" s="11" t="s">
        <v>19</v>
      </c>
      <c r="G33" s="11" t="s">
        <v>20</v>
      </c>
      <c r="H33" s="11" t="s">
        <v>21</v>
      </c>
      <c r="I33" s="11" t="s">
        <v>22</v>
      </c>
      <c r="J33" s="11" t="s">
        <v>23</v>
      </c>
      <c r="K33" s="11" t="s">
        <v>24</v>
      </c>
      <c r="L33" s="11" t="s">
        <v>25</v>
      </c>
      <c r="M33" s="11" t="s">
        <v>26</v>
      </c>
      <c r="N33" s="11" t="s">
        <v>27</v>
      </c>
      <c r="O33" s="11" t="s">
        <v>28</v>
      </c>
      <c r="P33" s="11" t="s">
        <v>29</v>
      </c>
      <c r="Q33" s="11" t="s">
        <v>30</v>
      </c>
      <c r="R33" s="11" t="s">
        <v>31</v>
      </c>
      <c r="S33" s="11" t="s">
        <v>32</v>
      </c>
      <c r="T33" s="11" t="s">
        <v>33</v>
      </c>
      <c r="U33" s="11" t="s">
        <v>34</v>
      </c>
      <c r="V33" s="11" t="s">
        <v>35</v>
      </c>
      <c r="W33" s="11" t="s">
        <v>36</v>
      </c>
      <c r="X33" s="11" t="s">
        <v>37</v>
      </c>
      <c r="Y33" s="11" t="s">
        <v>38</v>
      </c>
      <c r="Z33" s="11" t="s">
        <v>39</v>
      </c>
      <c r="AA33" s="11" t="s">
        <v>40</v>
      </c>
      <c r="AB33" s="11" t="s">
        <v>41</v>
      </c>
      <c r="AC33" s="11" t="s">
        <v>42</v>
      </c>
      <c r="AD33" s="11" t="s">
        <v>43</v>
      </c>
      <c r="AE33" s="11" t="s">
        <v>44</v>
      </c>
      <c r="AF33" s="11" t="s">
        <v>45</v>
      </c>
      <c r="AG33" s="11" t="s">
        <v>46</v>
      </c>
      <c r="AH33" s="11" t="s">
        <v>47</v>
      </c>
    </row>
    <row r="34" spans="1:57" x14ac:dyDescent="0.3">
      <c r="A34" t="s">
        <v>48</v>
      </c>
      <c r="B34" s="2">
        <f>SUM($B35:B35)</f>
        <v>0</v>
      </c>
      <c r="C34" s="2">
        <f>B34+C35</f>
        <v>0</v>
      </c>
      <c r="D34" s="2">
        <f t="shared" ref="D34:AG34" si="19">C34+D35</f>
        <v>0</v>
      </c>
      <c r="E34" s="2">
        <f t="shared" si="19"/>
        <v>277283</v>
      </c>
      <c r="F34" s="2">
        <f t="shared" si="19"/>
        <v>864283</v>
      </c>
      <c r="G34" s="2">
        <f t="shared" si="19"/>
        <v>1185000</v>
      </c>
      <c r="H34" s="2">
        <f t="shared" si="19"/>
        <v>1935000</v>
      </c>
      <c r="I34" s="2">
        <f>H34+I35</f>
        <v>2135000</v>
      </c>
      <c r="J34" s="2">
        <f t="shared" si="19"/>
        <v>3560000</v>
      </c>
      <c r="K34" s="2">
        <f>J34+K35</f>
        <v>3609985</v>
      </c>
      <c r="L34" s="2">
        <f t="shared" si="19"/>
        <v>3859985</v>
      </c>
      <c r="M34" s="2">
        <f t="shared" si="19"/>
        <v>4109985</v>
      </c>
      <c r="N34" s="2">
        <f t="shared" si="19"/>
        <v>4359985</v>
      </c>
      <c r="O34" s="2">
        <f t="shared" si="19"/>
        <v>4459985</v>
      </c>
      <c r="P34" s="2">
        <f t="shared" si="19"/>
        <v>4559985</v>
      </c>
      <c r="Q34" s="2">
        <f t="shared" si="19"/>
        <v>5059985</v>
      </c>
      <c r="R34" s="2">
        <f t="shared" si="19"/>
        <v>5559985</v>
      </c>
      <c r="S34" s="2">
        <f t="shared" si="19"/>
        <v>6309985</v>
      </c>
      <c r="T34" s="2">
        <f t="shared" si="19"/>
        <v>7059985</v>
      </c>
      <c r="U34" s="2">
        <f t="shared" si="19"/>
        <v>7809985</v>
      </c>
      <c r="V34" s="2">
        <f t="shared" si="19"/>
        <v>8809985</v>
      </c>
      <c r="W34" s="2">
        <f t="shared" si="19"/>
        <v>9809985</v>
      </c>
      <c r="X34" s="2">
        <f t="shared" si="19"/>
        <v>10809985</v>
      </c>
      <c r="Y34" s="2">
        <f t="shared" si="19"/>
        <v>11809985</v>
      </c>
      <c r="Z34" s="2">
        <f t="shared" si="19"/>
        <v>13309985</v>
      </c>
      <c r="AA34" s="2">
        <f t="shared" si="19"/>
        <v>14809985</v>
      </c>
      <c r="AB34" s="2">
        <f t="shared" si="19"/>
        <v>16409985</v>
      </c>
      <c r="AC34" s="2">
        <f t="shared" si="19"/>
        <v>18009985</v>
      </c>
      <c r="AD34" s="2">
        <f t="shared" si="19"/>
        <v>19500000</v>
      </c>
      <c r="AE34" s="2">
        <f t="shared" si="19"/>
        <v>20500000</v>
      </c>
      <c r="AF34" s="2">
        <f t="shared" si="19"/>
        <v>21500000</v>
      </c>
      <c r="AG34" s="2">
        <f t="shared" si="19"/>
        <v>22000000</v>
      </c>
      <c r="AH34" s="2">
        <f>AG34+AH35</f>
        <v>22500000</v>
      </c>
      <c r="AI34" s="2"/>
    </row>
    <row r="35" spans="1:57" x14ac:dyDescent="0.3">
      <c r="A35" t="s">
        <v>49</v>
      </c>
      <c r="B35" s="14">
        <v>0</v>
      </c>
      <c r="C35" s="12"/>
      <c r="D35" s="12"/>
      <c r="E35" s="12">
        <f>E37</f>
        <v>277283</v>
      </c>
      <c r="F35" s="12">
        <f t="shared" ref="F35:K35" si="20">F37</f>
        <v>587000</v>
      </c>
      <c r="G35" s="12">
        <f t="shared" si="20"/>
        <v>320717</v>
      </c>
      <c r="H35" s="12">
        <f t="shared" si="20"/>
        <v>750000</v>
      </c>
      <c r="I35" s="12">
        <f t="shared" si="20"/>
        <v>200000</v>
      </c>
      <c r="J35" s="12">
        <f t="shared" si="20"/>
        <v>1425000</v>
      </c>
      <c r="K35" s="12">
        <f t="shared" si="20"/>
        <v>49985</v>
      </c>
      <c r="L35" s="12">
        <v>250000</v>
      </c>
      <c r="M35" s="12">
        <v>250000</v>
      </c>
      <c r="N35" s="12">
        <v>250000</v>
      </c>
      <c r="O35" s="12">
        <v>100000</v>
      </c>
      <c r="P35" s="12">
        <v>100000</v>
      </c>
      <c r="Q35" s="12">
        <v>500000</v>
      </c>
      <c r="R35" s="12">
        <v>500000</v>
      </c>
      <c r="S35" s="12">
        <v>750000</v>
      </c>
      <c r="T35" s="12">
        <v>750000</v>
      </c>
      <c r="U35" s="12">
        <v>750000</v>
      </c>
      <c r="V35" s="12">
        <v>1000000</v>
      </c>
      <c r="W35" s="12">
        <v>1000000</v>
      </c>
      <c r="X35" s="12">
        <v>1000000</v>
      </c>
      <c r="Y35" s="12">
        <v>1000000</v>
      </c>
      <c r="Z35" s="12">
        <v>1500000</v>
      </c>
      <c r="AA35" s="12">
        <v>1500000</v>
      </c>
      <c r="AB35" s="12">
        <v>1600000</v>
      </c>
      <c r="AC35" s="12">
        <v>1600000</v>
      </c>
      <c r="AD35" s="12">
        <v>1490015</v>
      </c>
      <c r="AE35" s="12">
        <v>1000000</v>
      </c>
      <c r="AF35" s="12">
        <v>1000000</v>
      </c>
      <c r="AG35" s="12">
        <v>500000</v>
      </c>
      <c r="AH35" s="12">
        <v>500000</v>
      </c>
    </row>
    <row r="36" spans="1:57" x14ac:dyDescent="0.3">
      <c r="A36" t="s">
        <v>50</v>
      </c>
      <c r="B36" s="2">
        <f>SUM($B37:B37)</f>
        <v>0</v>
      </c>
      <c r="C36" s="20">
        <f>B36+C37</f>
        <v>0</v>
      </c>
      <c r="D36" s="20">
        <f t="shared" ref="D36:Z36" si="21">C36+D37</f>
        <v>0</v>
      </c>
      <c r="E36" s="20">
        <f t="shared" si="21"/>
        <v>277283</v>
      </c>
      <c r="F36" s="20">
        <f t="shared" si="21"/>
        <v>864283</v>
      </c>
      <c r="G36" s="20">
        <f t="shared" si="21"/>
        <v>1185000</v>
      </c>
      <c r="H36" s="20">
        <f t="shared" si="21"/>
        <v>1935000</v>
      </c>
      <c r="I36" s="20">
        <f>H36+I37</f>
        <v>2135000</v>
      </c>
      <c r="J36" s="20">
        <f t="shared" si="21"/>
        <v>3560000</v>
      </c>
      <c r="K36" s="20">
        <f>J36+K37</f>
        <v>3609985</v>
      </c>
      <c r="L36" s="20">
        <f t="shared" si="21"/>
        <v>3609985</v>
      </c>
      <c r="M36" s="20">
        <f t="shared" si="21"/>
        <v>3609985</v>
      </c>
      <c r="N36" s="20">
        <f t="shared" si="21"/>
        <v>3609985</v>
      </c>
      <c r="O36" s="20">
        <f t="shared" si="21"/>
        <v>3653646.9</v>
      </c>
      <c r="P36" s="20">
        <f t="shared" si="21"/>
        <v>3653646.9</v>
      </c>
      <c r="Q36" s="20">
        <f t="shared" si="21"/>
        <v>3653646.9</v>
      </c>
      <c r="R36" s="20">
        <f t="shared" si="21"/>
        <v>3653646.9</v>
      </c>
      <c r="S36" s="20">
        <f t="shared" si="21"/>
        <v>3653646.9</v>
      </c>
      <c r="T36" s="20">
        <f t="shared" si="21"/>
        <v>4975185.9000000004</v>
      </c>
      <c r="U36" s="20">
        <f t="shared" si="21"/>
        <v>4975185.9000000004</v>
      </c>
      <c r="V36" s="20">
        <f t="shared" si="21"/>
        <v>5043223.8400000008</v>
      </c>
      <c r="W36" s="20">
        <f t="shared" si="21"/>
        <v>5055168.8400000008</v>
      </c>
      <c r="X36" s="20">
        <f t="shared" si="21"/>
        <v>5055168.8400000008</v>
      </c>
      <c r="Y36" s="20">
        <f t="shared" si="21"/>
        <v>5055168.8400000008</v>
      </c>
      <c r="Z36" s="20">
        <f t="shared" si="21"/>
        <v>5055168.8400000008</v>
      </c>
      <c r="AA36" s="20">
        <f t="shared" ref="AA36" si="22">Z36+AA37</f>
        <v>5055168.8400000008</v>
      </c>
      <c r="AB36" s="20">
        <f t="shared" ref="AB36" si="23">AA36+AB37</f>
        <v>5055168.8400000008</v>
      </c>
      <c r="AC36" s="20">
        <f t="shared" ref="AC36" si="24">AB36+AC37</f>
        <v>5055168.8400000008</v>
      </c>
      <c r="AD36" s="20">
        <f t="shared" ref="AD36" si="25">AC36+AD37</f>
        <v>5055168.8400000008</v>
      </c>
      <c r="AE36" s="20">
        <f t="shared" ref="AE36" si="26">AD36+AE37</f>
        <v>5055168.8400000008</v>
      </c>
      <c r="AF36" s="20">
        <f t="shared" ref="AF36" si="27">AE36+AF37</f>
        <v>5055168.8400000008</v>
      </c>
      <c r="AG36" s="20">
        <f t="shared" ref="AG36" si="28">AF36+AG37</f>
        <v>5055168.8400000008</v>
      </c>
      <c r="AH36" s="20">
        <f t="shared" ref="AH36" si="29">AG36+AH37</f>
        <v>5055168.8400000008</v>
      </c>
    </row>
    <row r="37" spans="1:57" ht="28.8" x14ac:dyDescent="0.3">
      <c r="A37" s="16" t="s">
        <v>51</v>
      </c>
      <c r="B37" s="14">
        <v>0</v>
      </c>
      <c r="C37" s="22">
        <v>0</v>
      </c>
      <c r="D37" s="22">
        <v>0</v>
      </c>
      <c r="E37" s="22">
        <v>277283</v>
      </c>
      <c r="F37" s="22">
        <v>587000</v>
      </c>
      <c r="G37" s="22">
        <v>320717</v>
      </c>
      <c r="H37" s="20">
        <v>750000</v>
      </c>
      <c r="I37" s="20">
        <v>200000</v>
      </c>
      <c r="J37" s="20">
        <v>1425000</v>
      </c>
      <c r="K37" s="20">
        <v>49985</v>
      </c>
      <c r="L37" s="20">
        <v>0</v>
      </c>
      <c r="M37" s="20">
        <v>0</v>
      </c>
      <c r="N37" s="20">
        <v>0</v>
      </c>
      <c r="O37" s="22">
        <v>43661.9</v>
      </c>
      <c r="P37" s="22">
        <v>0</v>
      </c>
      <c r="Q37" s="22">
        <v>0</v>
      </c>
      <c r="R37" s="22">
        <v>0</v>
      </c>
      <c r="S37" s="22">
        <v>0</v>
      </c>
      <c r="T37" s="22">
        <v>1321539</v>
      </c>
      <c r="U37" s="22">
        <v>0</v>
      </c>
      <c r="V37" s="22">
        <v>68037.94</v>
      </c>
      <c r="W37" s="22">
        <v>11945</v>
      </c>
      <c r="X37" s="22">
        <v>0</v>
      </c>
      <c r="Y37" s="22"/>
      <c r="Z37" s="22"/>
      <c r="AA37" s="22"/>
      <c r="AB37" s="22"/>
      <c r="AC37" s="22"/>
      <c r="AD37" s="22"/>
      <c r="AE37" s="22"/>
      <c r="AF37" s="22"/>
      <c r="AG37" s="22"/>
      <c r="AH37" s="22"/>
      <c r="AI37" s="2"/>
      <c r="AJ37" s="2"/>
      <c r="AK37" s="2"/>
      <c r="AL37" s="2"/>
      <c r="AM37" s="2"/>
      <c r="AN37" s="2"/>
      <c r="AO37" s="2"/>
      <c r="AP37" s="2"/>
      <c r="AQ37" s="2"/>
      <c r="AR37" s="2"/>
      <c r="AS37" s="2"/>
      <c r="AT37" s="2"/>
      <c r="AU37" s="2"/>
      <c r="AV37" s="2"/>
      <c r="AW37" s="2"/>
      <c r="AX37" s="2"/>
      <c r="AY37" s="2"/>
      <c r="AZ37" s="2"/>
      <c r="BA37" s="2"/>
      <c r="BB37" s="2"/>
      <c r="BC37" s="2"/>
      <c r="BD37" s="2"/>
      <c r="BE37" s="2"/>
    </row>
    <row r="38" spans="1:57" x14ac:dyDescent="0.3">
      <c r="I38" s="53"/>
      <c r="J38" s="53"/>
      <c r="K38" s="53"/>
      <c r="L38" s="53"/>
      <c r="M38" s="53"/>
      <c r="N38" s="53"/>
      <c r="O38" s="53"/>
      <c r="P38" s="53"/>
      <c r="Q38" s="53"/>
      <c r="R38" s="53"/>
    </row>
    <row r="39" spans="1:57" x14ac:dyDescent="0.3">
      <c r="A39" s="53" t="s">
        <v>52</v>
      </c>
      <c r="I39" s="53" t="s">
        <v>57</v>
      </c>
      <c r="J39" s="59">
        <v>0</v>
      </c>
      <c r="K39" s="60">
        <v>17618.310000000001</v>
      </c>
      <c r="L39" s="60">
        <v>0</v>
      </c>
      <c r="M39" s="60">
        <v>0</v>
      </c>
      <c r="N39" s="60">
        <v>9163</v>
      </c>
      <c r="O39" s="60">
        <v>940705.8</v>
      </c>
      <c r="P39" s="60">
        <v>96905.05</v>
      </c>
      <c r="Q39" s="60">
        <v>0</v>
      </c>
      <c r="R39" s="60">
        <v>-1019587.37</v>
      </c>
    </row>
    <row r="40" spans="1:57" ht="28.8" x14ac:dyDescent="0.3">
      <c r="H40" s="2"/>
      <c r="I40" s="61" t="s">
        <v>58</v>
      </c>
      <c r="J40" s="59">
        <v>0</v>
      </c>
      <c r="K40" s="60">
        <v>1425000</v>
      </c>
      <c r="L40" s="60">
        <v>49985</v>
      </c>
      <c r="M40" s="60">
        <v>0</v>
      </c>
      <c r="N40" s="60">
        <v>0</v>
      </c>
      <c r="O40" s="60">
        <v>0</v>
      </c>
      <c r="P40" s="60">
        <v>43661.9</v>
      </c>
      <c r="Q40" s="60"/>
      <c r="R40" s="60"/>
    </row>
    <row r="41" spans="1:57" x14ac:dyDescent="0.3">
      <c r="H41" s="2"/>
      <c r="I41" s="61" t="s">
        <v>59</v>
      </c>
      <c r="J41" s="59">
        <v>0</v>
      </c>
      <c r="K41" s="60"/>
      <c r="L41" s="60"/>
      <c r="M41" s="60"/>
      <c r="N41" s="60">
        <v>72864.460000000006</v>
      </c>
      <c r="O41" s="60">
        <v>143328.25</v>
      </c>
      <c r="P41" s="60">
        <v>73721.929999999993</v>
      </c>
      <c r="Q41" s="60"/>
      <c r="R41" s="60">
        <v>3432.45</v>
      </c>
      <c r="AC41" s="36"/>
    </row>
    <row r="42" spans="1:57" x14ac:dyDescent="0.3">
      <c r="H42" s="2"/>
      <c r="I42" s="61" t="s">
        <v>60</v>
      </c>
      <c r="J42" s="59">
        <v>0</v>
      </c>
      <c r="K42" s="60"/>
      <c r="L42" s="60"/>
      <c r="M42" s="60"/>
      <c r="N42" s="60"/>
      <c r="O42" s="60">
        <v>638569.32999999996</v>
      </c>
      <c r="P42" s="60">
        <v>0</v>
      </c>
      <c r="Q42" s="60">
        <v>1646157.27</v>
      </c>
      <c r="R42" s="60">
        <v>26012.7</v>
      </c>
      <c r="AC42" s="36"/>
    </row>
    <row r="43" spans="1:57" s="4" customFormat="1" x14ac:dyDescent="0.3">
      <c r="H43" s="40"/>
      <c r="I43" s="62" t="s">
        <v>61</v>
      </c>
      <c r="J43" s="63">
        <f>SUM(J39:J42)</f>
        <v>0</v>
      </c>
      <c r="K43" s="63">
        <f t="shared" ref="K43:R43" si="30">SUM(K39:K42)</f>
        <v>1442618.31</v>
      </c>
      <c r="L43" s="63">
        <f t="shared" si="30"/>
        <v>49985</v>
      </c>
      <c r="M43" s="63">
        <f t="shared" si="30"/>
        <v>0</v>
      </c>
      <c r="N43" s="63">
        <f t="shared" si="30"/>
        <v>82027.460000000006</v>
      </c>
      <c r="O43" s="63">
        <f t="shared" si="30"/>
        <v>1722603.38</v>
      </c>
      <c r="P43" s="63">
        <f t="shared" si="30"/>
        <v>214288.88</v>
      </c>
      <c r="Q43" s="63">
        <f t="shared" si="30"/>
        <v>1646157.27</v>
      </c>
      <c r="R43" s="63">
        <f t="shared" si="30"/>
        <v>-990142.22000000009</v>
      </c>
      <c r="AC43" s="73"/>
    </row>
    <row r="44" spans="1:57" x14ac:dyDescent="0.3">
      <c r="I44" s="64"/>
      <c r="J44" s="53"/>
      <c r="K44" s="65"/>
      <c r="L44" s="53"/>
      <c r="M44" s="53"/>
      <c r="N44" s="53"/>
      <c r="O44" s="53"/>
      <c r="P44" s="53"/>
      <c r="Q44" s="53"/>
      <c r="R44" s="53"/>
      <c r="AC44" s="2"/>
      <c r="AH44" s="2"/>
    </row>
    <row r="45" spans="1:57" x14ac:dyDescent="0.3">
      <c r="I45" s="64"/>
      <c r="J45" s="53"/>
      <c r="K45" s="53"/>
      <c r="L45" s="60"/>
      <c r="M45" s="53"/>
      <c r="N45" s="53"/>
      <c r="O45" s="53"/>
      <c r="P45" s="53"/>
      <c r="Q45" s="53"/>
      <c r="R45" s="53"/>
    </row>
    <row r="46" spans="1:57" x14ac:dyDescent="0.3">
      <c r="I46" s="29"/>
    </row>
    <row r="60" spans="22:22" x14ac:dyDescent="0.3">
      <c r="V60" s="2"/>
    </row>
    <row r="61" spans="22:22" x14ac:dyDescent="0.3">
      <c r="V61" s="29"/>
    </row>
    <row r="65" spans="1:35" x14ac:dyDescent="0.3">
      <c r="A65" s="3" t="s">
        <v>62</v>
      </c>
      <c r="B65" s="11" t="s">
        <v>15</v>
      </c>
      <c r="C65" s="11" t="s">
        <v>16</v>
      </c>
      <c r="D65" s="11" t="s">
        <v>17</v>
      </c>
      <c r="E65" s="11" t="s">
        <v>18</v>
      </c>
      <c r="F65" s="11" t="s">
        <v>19</v>
      </c>
      <c r="G65" s="11" t="s">
        <v>20</v>
      </c>
      <c r="H65" s="11" t="s">
        <v>21</v>
      </c>
      <c r="I65" s="11" t="s">
        <v>22</v>
      </c>
      <c r="J65" s="11" t="s">
        <v>23</v>
      </c>
      <c r="K65" s="11" t="s">
        <v>24</v>
      </c>
      <c r="L65" s="11" t="s">
        <v>25</v>
      </c>
      <c r="M65" s="11" t="s">
        <v>26</v>
      </c>
      <c r="N65" s="11" t="s">
        <v>27</v>
      </c>
      <c r="O65" s="11" t="s">
        <v>28</v>
      </c>
      <c r="P65" s="11" t="s">
        <v>29</v>
      </c>
      <c r="Q65" s="11" t="s">
        <v>30</v>
      </c>
      <c r="R65" s="11" t="s">
        <v>31</v>
      </c>
      <c r="S65" s="11" t="s">
        <v>32</v>
      </c>
      <c r="T65" s="11" t="s">
        <v>33</v>
      </c>
      <c r="U65" s="11" t="s">
        <v>34</v>
      </c>
      <c r="V65" s="11" t="s">
        <v>35</v>
      </c>
      <c r="W65" s="11" t="s">
        <v>36</v>
      </c>
      <c r="X65" s="11" t="s">
        <v>37</v>
      </c>
      <c r="Y65" s="11" t="s">
        <v>38</v>
      </c>
      <c r="Z65" s="11" t="s">
        <v>39</v>
      </c>
      <c r="AA65" s="11" t="s">
        <v>40</v>
      </c>
      <c r="AB65" s="11" t="s">
        <v>41</v>
      </c>
      <c r="AC65" s="11" t="s">
        <v>42</v>
      </c>
      <c r="AD65" s="11" t="s">
        <v>43</v>
      </c>
      <c r="AE65" s="11" t="s">
        <v>44</v>
      </c>
      <c r="AF65" s="11" t="s">
        <v>45</v>
      </c>
      <c r="AG65" s="11" t="s">
        <v>46</v>
      </c>
      <c r="AH65" s="11" t="s">
        <v>47</v>
      </c>
    </row>
    <row r="66" spans="1:35" x14ac:dyDescent="0.3">
      <c r="A66" t="s">
        <v>48</v>
      </c>
      <c r="B66" s="2">
        <f>SUM($B67:B67)</f>
        <v>0</v>
      </c>
      <c r="C66" s="2">
        <f>SUM($B67:C67)</f>
        <v>0</v>
      </c>
      <c r="D66" s="2">
        <f>SUM($B67:D67)</f>
        <v>0</v>
      </c>
      <c r="E66" s="2">
        <f>SUM($B67:E67)</f>
        <v>578685.9</v>
      </c>
      <c r="F66" s="2">
        <f>SUM($B67:F67)</f>
        <v>1695563.7599999998</v>
      </c>
      <c r="G66" s="2">
        <f>SUM($B67:G67)</f>
        <v>2464354.8199999998</v>
      </c>
      <c r="H66" s="2">
        <f>SUM($B67:H67)</f>
        <v>3428817.5599999996</v>
      </c>
      <c r="I66" s="2">
        <f>SUM($B67:I67)</f>
        <v>4083338.5599999996</v>
      </c>
      <c r="J66" s="2">
        <f>SUM($B67:J67)</f>
        <v>6210201.5999999996</v>
      </c>
      <c r="K66" s="2">
        <f>SUM($B67:K67)</f>
        <v>8411874.5999999996</v>
      </c>
      <c r="L66" s="2">
        <f>SUM($B67:L67)</f>
        <v>9585784.5999999996</v>
      </c>
      <c r="M66" s="2">
        <f>SUM($B67:M67)</f>
        <v>12371382.6</v>
      </c>
      <c r="N66" s="2">
        <f>SUM($B67:N67)</f>
        <v>13048080.199999999</v>
      </c>
      <c r="O66" s="2">
        <f>SUM($B67:O67)</f>
        <v>13548080.199999999</v>
      </c>
      <c r="P66" s="2">
        <f>SUM($B67:P67)</f>
        <v>13739672.199999999</v>
      </c>
      <c r="Q66" s="2">
        <f>SUM($B67:Q67)</f>
        <v>13889672.199999999</v>
      </c>
      <c r="R66" s="2">
        <f>SUM($B67:R67)</f>
        <v>14039672.199999999</v>
      </c>
      <c r="S66" s="2">
        <f>SUM($B67:S67)</f>
        <v>14189672.199999999</v>
      </c>
      <c r="T66" s="2">
        <f>SUM($B67:T67)</f>
        <v>14339672.199999999</v>
      </c>
      <c r="U66" s="2">
        <f>SUM($B67:U67)</f>
        <v>14419672.199999999</v>
      </c>
      <c r="V66" s="2">
        <f>SUM($B67:V67)</f>
        <v>14499672.199999999</v>
      </c>
      <c r="W66" s="2">
        <f>SUM($B67:W67)</f>
        <v>14579672.199999999</v>
      </c>
      <c r="X66" s="2">
        <f>SUM($B67:X67)</f>
        <v>14659672.199999999</v>
      </c>
      <c r="Y66" s="2">
        <f>SUM($B67:Y67)</f>
        <v>14739672.199999999</v>
      </c>
      <c r="Z66" s="2">
        <f>SUM($B67:Z67)</f>
        <v>14819672.199999999</v>
      </c>
      <c r="AA66" s="2">
        <f>SUM($B67:AA67)</f>
        <v>14899672.199999999</v>
      </c>
      <c r="AB66" s="2">
        <f>SUM($B67:AB67)</f>
        <v>14899672.199999999</v>
      </c>
      <c r="AC66" s="2">
        <f>SUM($B67:AC67)</f>
        <v>14899672.199999999</v>
      </c>
      <c r="AD66" s="2">
        <f>SUM($B67:AD67)</f>
        <v>14899672.199999999</v>
      </c>
      <c r="AE66" s="2">
        <f>SUM($B67:AE67)</f>
        <v>14899672.199999999</v>
      </c>
      <c r="AF66" s="2">
        <f>SUM($B67:AF67)</f>
        <v>14899672.199999999</v>
      </c>
      <c r="AG66" s="2">
        <f>SUM($B67:AG67)</f>
        <v>14899672.199999999</v>
      </c>
      <c r="AH66" s="2">
        <f>SUM($B67:AH67)</f>
        <v>14899672.199999999</v>
      </c>
      <c r="AI66" s="2"/>
    </row>
    <row r="67" spans="1:35" x14ac:dyDescent="0.3">
      <c r="A67" t="s">
        <v>49</v>
      </c>
      <c r="B67" s="14">
        <v>0</v>
      </c>
      <c r="C67" s="12"/>
      <c r="D67" s="12"/>
      <c r="E67" s="12">
        <f>E69</f>
        <v>578685.9</v>
      </c>
      <c r="F67" s="12">
        <f t="shared" ref="F67:N67" si="31">F69</f>
        <v>1116877.8599999999</v>
      </c>
      <c r="G67" s="12">
        <f t="shared" si="31"/>
        <v>768791.05999999994</v>
      </c>
      <c r="H67" s="12">
        <f t="shared" si="31"/>
        <v>964462.74</v>
      </c>
      <c r="I67" s="12">
        <f t="shared" si="31"/>
        <v>654521</v>
      </c>
      <c r="J67" s="12">
        <f t="shared" si="31"/>
        <v>2126863.04</v>
      </c>
      <c r="K67" s="12">
        <f t="shared" si="31"/>
        <v>2201673</v>
      </c>
      <c r="L67" s="12">
        <f t="shared" si="31"/>
        <v>1173910</v>
      </c>
      <c r="M67" s="12">
        <f t="shared" si="31"/>
        <v>2785598</v>
      </c>
      <c r="N67" s="12">
        <f t="shared" si="31"/>
        <v>676697.59999999998</v>
      </c>
      <c r="O67" s="12">
        <v>500000</v>
      </c>
      <c r="P67" s="12">
        <f>200000-8408</f>
        <v>191592</v>
      </c>
      <c r="Q67" s="12">
        <v>150000</v>
      </c>
      <c r="R67" s="12">
        <v>150000</v>
      </c>
      <c r="S67" s="12">
        <v>150000</v>
      </c>
      <c r="T67" s="12">
        <v>150000</v>
      </c>
      <c r="U67" s="12">
        <v>80000</v>
      </c>
      <c r="V67" s="12">
        <v>80000</v>
      </c>
      <c r="W67" s="12">
        <v>80000</v>
      </c>
      <c r="X67" s="12">
        <v>80000</v>
      </c>
      <c r="Y67" s="12">
        <v>80000</v>
      </c>
      <c r="Z67" s="12">
        <v>80000</v>
      </c>
      <c r="AA67" s="12">
        <v>80000</v>
      </c>
      <c r="AB67" s="12">
        <v>0</v>
      </c>
      <c r="AC67" s="12">
        <v>0</v>
      </c>
      <c r="AD67" s="12">
        <v>0</v>
      </c>
      <c r="AE67" s="12">
        <v>0</v>
      </c>
      <c r="AF67" s="12">
        <v>0</v>
      </c>
      <c r="AG67" s="12">
        <v>0</v>
      </c>
      <c r="AH67" s="12">
        <v>0</v>
      </c>
    </row>
    <row r="68" spans="1:35" x14ac:dyDescent="0.3">
      <c r="A68" t="s">
        <v>50</v>
      </c>
      <c r="B68" s="2">
        <f>SUM($B69:B69)</f>
        <v>0</v>
      </c>
      <c r="C68" s="20">
        <f>SUM($B69:C69)</f>
        <v>0</v>
      </c>
      <c r="D68" s="20">
        <f>SUM($B69:D69)</f>
        <v>0</v>
      </c>
      <c r="E68" s="20">
        <f>SUM($B69:E69)</f>
        <v>578685.9</v>
      </c>
      <c r="F68" s="20">
        <f>E68+F69</f>
        <v>1695563.7599999998</v>
      </c>
      <c r="G68" s="20">
        <f>F68+G69</f>
        <v>2464354.8199999998</v>
      </c>
      <c r="H68" s="20">
        <f t="shared" ref="H68:O68" si="32">G68+H69</f>
        <v>3428817.5599999996</v>
      </c>
      <c r="I68" s="20">
        <f>H68+I69</f>
        <v>4083338.5599999996</v>
      </c>
      <c r="J68" s="20">
        <f t="shared" si="32"/>
        <v>6210201.5999999996</v>
      </c>
      <c r="K68" s="20">
        <f>J68+K69</f>
        <v>8411874.5999999996</v>
      </c>
      <c r="L68" s="20">
        <f t="shared" si="32"/>
        <v>9585784.5999999996</v>
      </c>
      <c r="M68" s="20">
        <f t="shared" si="32"/>
        <v>12371382.6</v>
      </c>
      <c r="N68" s="20">
        <f t="shared" si="32"/>
        <v>13048080.199999999</v>
      </c>
      <c r="O68" s="20">
        <f t="shared" si="32"/>
        <v>14163213.989999998</v>
      </c>
      <c r="P68" s="20">
        <f>SUM($B69:P69)</f>
        <v>14215479.329999998</v>
      </c>
      <c r="Q68" s="20">
        <f>SUM($B69:Q69)</f>
        <v>14487603.619999997</v>
      </c>
      <c r="R68" s="20">
        <f>SUM($B69:R69)</f>
        <v>14820010.919999998</v>
      </c>
      <c r="S68" s="20">
        <f>SUM($B69:S69)</f>
        <v>14896224.379999999</v>
      </c>
      <c r="T68" s="20">
        <f>SUM($B69:T69)</f>
        <v>15222735.609999999</v>
      </c>
      <c r="U68" s="20">
        <f>SUM($B69:U69)</f>
        <v>15222877.07</v>
      </c>
      <c r="V68" s="20">
        <f>SUM($B69:V69)</f>
        <v>15227664.530000001</v>
      </c>
      <c r="W68" s="20">
        <f>SUM($B69:W69)</f>
        <v>15228218.870000001</v>
      </c>
      <c r="X68" s="20">
        <f>SUM($B69:X69)</f>
        <v>15228218.870000001</v>
      </c>
      <c r="Y68" s="20">
        <f>SUM($B69:Y69)</f>
        <v>15228218.870000001</v>
      </c>
      <c r="Z68" s="20">
        <f>SUM($B69:Z69)</f>
        <v>15228218.870000001</v>
      </c>
      <c r="AA68" s="20">
        <f>SUM($B69:AA69)</f>
        <v>15228218.870000001</v>
      </c>
      <c r="AB68" s="20">
        <f>SUM($B69:AB69)</f>
        <v>15228218.870000001</v>
      </c>
      <c r="AC68" s="20">
        <f>SUM($B69:AC69)</f>
        <v>15228218.870000001</v>
      </c>
      <c r="AD68" s="20">
        <f>SUM($B69:AD69)</f>
        <v>15228218.870000001</v>
      </c>
      <c r="AE68" s="20">
        <f>SUM($B69:AE69)</f>
        <v>15228218.870000001</v>
      </c>
      <c r="AF68" s="20">
        <f>SUM($B69:AF69)</f>
        <v>15228218.870000001</v>
      </c>
      <c r="AG68" s="20">
        <f>SUM($B69:AG69)</f>
        <v>15228218.870000001</v>
      </c>
      <c r="AH68" s="20">
        <f>SUM($B69:AH69)</f>
        <v>15228218.870000001</v>
      </c>
    </row>
    <row r="69" spans="1:35" ht="28.8" x14ac:dyDescent="0.3">
      <c r="A69" s="16" t="s">
        <v>51</v>
      </c>
      <c r="B69" s="14">
        <v>0</v>
      </c>
      <c r="C69" s="21">
        <v>0</v>
      </c>
      <c r="D69" s="21">
        <v>0</v>
      </c>
      <c r="E69" s="20">
        <v>578685.9</v>
      </c>
      <c r="F69" s="20">
        <v>1116877.8599999999</v>
      </c>
      <c r="G69" s="20">
        <v>768791.05999999994</v>
      </c>
      <c r="H69" s="20">
        <v>964462.74</v>
      </c>
      <c r="I69" s="20">
        <v>654521</v>
      </c>
      <c r="J69" s="20">
        <v>2126863.04</v>
      </c>
      <c r="K69" s="20">
        <v>2201673</v>
      </c>
      <c r="L69" s="20">
        <v>1173910</v>
      </c>
      <c r="M69" s="20">
        <v>2785598</v>
      </c>
      <c r="N69" s="20">
        <v>676697.59999999998</v>
      </c>
      <c r="O69" s="20">
        <v>1115133.79</v>
      </c>
      <c r="P69" s="20">
        <v>52265.34</v>
      </c>
      <c r="Q69" s="20">
        <v>272124.28999999998</v>
      </c>
      <c r="R69" s="20">
        <v>332407.3</v>
      </c>
      <c r="S69" s="20">
        <v>76213.460000000006</v>
      </c>
      <c r="T69" s="20">
        <v>326511.23</v>
      </c>
      <c r="U69" s="78">
        <v>141.46</v>
      </c>
      <c r="V69" s="20">
        <v>4787.46</v>
      </c>
      <c r="W69" s="20">
        <v>554.34</v>
      </c>
      <c r="X69" s="20">
        <v>0</v>
      </c>
      <c r="Y69" s="20"/>
      <c r="Z69" s="20"/>
      <c r="AA69" s="20"/>
      <c r="AB69" s="20"/>
      <c r="AC69" s="20"/>
      <c r="AD69" s="20"/>
      <c r="AE69" s="20"/>
      <c r="AF69" s="20"/>
      <c r="AG69" s="20"/>
      <c r="AH69" s="20"/>
    </row>
    <row r="71" spans="1:35" s="39" customFormat="1" x14ac:dyDescent="0.3">
      <c r="A71" s="49" t="s">
        <v>52</v>
      </c>
      <c r="I71" s="49" t="s">
        <v>63</v>
      </c>
      <c r="J71" s="50">
        <v>41765</v>
      </c>
      <c r="K71" s="50">
        <v>2947.87</v>
      </c>
      <c r="L71" s="51">
        <v>-744.53</v>
      </c>
      <c r="M71" s="52">
        <v>0</v>
      </c>
      <c r="N71" s="51">
        <v>-2203.34</v>
      </c>
      <c r="O71" s="52"/>
      <c r="P71" s="52"/>
      <c r="Q71" s="52"/>
      <c r="R71" s="52"/>
    </row>
    <row r="72" spans="1:35" x14ac:dyDescent="0.3">
      <c r="I72" s="53" t="s">
        <v>64</v>
      </c>
      <c r="J72" s="54"/>
      <c r="K72" s="54">
        <v>1435248.01</v>
      </c>
      <c r="L72" s="54">
        <v>1552235.33</v>
      </c>
      <c r="M72" s="54">
        <v>1063965.04</v>
      </c>
      <c r="N72" s="55">
        <v>2797697.62</v>
      </c>
      <c r="O72" s="55">
        <v>833453.9</v>
      </c>
      <c r="P72" s="55">
        <v>1068421.24</v>
      </c>
      <c r="Q72" s="55">
        <v>130756.67</v>
      </c>
      <c r="R72" s="55">
        <v>739402.4</v>
      </c>
      <c r="AH72" s="2"/>
    </row>
    <row r="73" spans="1:35" x14ac:dyDescent="0.3">
      <c r="G73" s="2"/>
      <c r="H73" s="14"/>
      <c r="I73" s="53" t="s">
        <v>65</v>
      </c>
      <c r="J73" s="54"/>
      <c r="K73" s="54">
        <v>209025.97</v>
      </c>
      <c r="L73" s="54">
        <v>135163.18</v>
      </c>
      <c r="M73" s="54">
        <v>211341</v>
      </c>
      <c r="N73" s="55">
        <v>137086.68</v>
      </c>
      <c r="O73" s="55">
        <v>1837.5</v>
      </c>
      <c r="P73" s="55">
        <v>7458.08</v>
      </c>
      <c r="Q73" s="53"/>
      <c r="R73" s="55">
        <v>2809.67</v>
      </c>
    </row>
    <row r="74" spans="1:35" s="4" customFormat="1" x14ac:dyDescent="0.3">
      <c r="I74" s="56" t="s">
        <v>66</v>
      </c>
      <c r="J74" s="57">
        <f>SUM(J71:J73)</f>
        <v>41765</v>
      </c>
      <c r="K74" s="57">
        <f t="shared" ref="K74:R74" si="33">SUM(K71:K73)</f>
        <v>1647221.85</v>
      </c>
      <c r="L74" s="57">
        <f t="shared" si="33"/>
        <v>1686653.98</v>
      </c>
      <c r="M74" s="57">
        <f t="shared" si="33"/>
        <v>1275306.04</v>
      </c>
      <c r="N74" s="57">
        <f t="shared" si="33"/>
        <v>2932580.9600000004</v>
      </c>
      <c r="O74" s="57">
        <f t="shared" si="33"/>
        <v>835291.4</v>
      </c>
      <c r="P74" s="57">
        <f t="shared" si="33"/>
        <v>1075879.32</v>
      </c>
      <c r="Q74" s="57">
        <f t="shared" si="33"/>
        <v>130756.67</v>
      </c>
      <c r="R74" s="57">
        <f t="shared" si="33"/>
        <v>742212.07000000007</v>
      </c>
    </row>
    <row r="75" spans="1:35" x14ac:dyDescent="0.3">
      <c r="I75" s="58"/>
      <c r="J75" s="53"/>
      <c r="K75" s="53"/>
      <c r="L75" s="53"/>
      <c r="M75" s="53"/>
      <c r="N75" s="53"/>
      <c r="O75" s="53"/>
      <c r="P75" s="53"/>
      <c r="Q75" s="53"/>
      <c r="R75" s="53"/>
    </row>
    <row r="76" spans="1:35" x14ac:dyDescent="0.3">
      <c r="I76" s="34"/>
    </row>
    <row r="77" spans="1:35" x14ac:dyDescent="0.3">
      <c r="H77" s="2"/>
    </row>
    <row r="95" spans="1:34" x14ac:dyDescent="0.3">
      <c r="A95" s="3" t="s">
        <v>67</v>
      </c>
      <c r="B95" s="11" t="s">
        <v>15</v>
      </c>
      <c r="C95" s="11" t="s">
        <v>16</v>
      </c>
      <c r="D95" s="11" t="s">
        <v>17</v>
      </c>
      <c r="E95" s="11" t="s">
        <v>18</v>
      </c>
      <c r="F95" s="11" t="s">
        <v>19</v>
      </c>
      <c r="G95" s="11" t="s">
        <v>20</v>
      </c>
      <c r="H95" s="11" t="s">
        <v>21</v>
      </c>
      <c r="I95" s="11" t="s">
        <v>22</v>
      </c>
      <c r="J95" s="11" t="s">
        <v>23</v>
      </c>
      <c r="K95" s="11" t="s">
        <v>24</v>
      </c>
      <c r="L95" s="11" t="s">
        <v>25</v>
      </c>
      <c r="M95" s="11" t="s">
        <v>26</v>
      </c>
      <c r="N95" s="11" t="s">
        <v>27</v>
      </c>
      <c r="O95" s="11" t="s">
        <v>28</v>
      </c>
      <c r="P95" s="11" t="s">
        <v>29</v>
      </c>
      <c r="Q95" s="11" t="s">
        <v>30</v>
      </c>
      <c r="R95" s="11" t="s">
        <v>31</v>
      </c>
      <c r="S95" s="11" t="s">
        <v>32</v>
      </c>
      <c r="T95" s="11" t="s">
        <v>33</v>
      </c>
      <c r="U95" s="11" t="s">
        <v>34</v>
      </c>
      <c r="V95" s="11" t="s">
        <v>35</v>
      </c>
      <c r="W95" s="11" t="s">
        <v>36</v>
      </c>
      <c r="X95" s="11" t="s">
        <v>37</v>
      </c>
      <c r="Y95" s="11" t="s">
        <v>38</v>
      </c>
      <c r="Z95" s="11" t="s">
        <v>39</v>
      </c>
      <c r="AA95" s="11" t="s">
        <v>40</v>
      </c>
      <c r="AB95" s="11" t="s">
        <v>41</v>
      </c>
      <c r="AC95" s="11" t="s">
        <v>42</v>
      </c>
      <c r="AD95" s="11" t="s">
        <v>43</v>
      </c>
      <c r="AE95" s="11" t="s">
        <v>44</v>
      </c>
      <c r="AF95" s="11" t="s">
        <v>45</v>
      </c>
      <c r="AG95" s="11" t="s">
        <v>46</v>
      </c>
      <c r="AH95" s="11" t="s">
        <v>47</v>
      </c>
    </row>
    <row r="96" spans="1:34" x14ac:dyDescent="0.3">
      <c r="A96" t="s">
        <v>48</v>
      </c>
      <c r="B96" s="2">
        <f>SUM($B97:B97)</f>
        <v>0</v>
      </c>
      <c r="C96" s="20">
        <f>B96+C97</f>
        <v>0</v>
      </c>
      <c r="D96" s="20">
        <f t="shared" ref="D96:AG96" si="34">C96+D97</f>
        <v>0</v>
      </c>
      <c r="E96" s="20">
        <f t="shared" si="34"/>
        <v>855968.9</v>
      </c>
      <c r="F96" s="20">
        <f t="shared" si="34"/>
        <v>2559846.7599999998</v>
      </c>
      <c r="G96" s="20">
        <f t="shared" si="34"/>
        <v>4891580.3899999997</v>
      </c>
      <c r="H96" s="20">
        <f t="shared" si="34"/>
        <v>8883175.129999999</v>
      </c>
      <c r="I96" s="20">
        <f>H96+I97</f>
        <v>15144005.129999999</v>
      </c>
      <c r="J96" s="20">
        <f t="shared" si="34"/>
        <v>24575261.169999998</v>
      </c>
      <c r="K96" s="20">
        <f>J96+K97</f>
        <v>37337324.170000002</v>
      </c>
      <c r="L96" s="20">
        <f t="shared" si="34"/>
        <v>53082738.170000002</v>
      </c>
      <c r="M96" s="20">
        <f t="shared" si="34"/>
        <v>70032788.170000002</v>
      </c>
      <c r="N96" s="20">
        <f t="shared" si="34"/>
        <v>89126707.770000011</v>
      </c>
      <c r="O96" s="20">
        <f t="shared" si="34"/>
        <v>99519559.30583334</v>
      </c>
      <c r="P96" s="20">
        <f t="shared" si="34"/>
        <v>109604002.84166667</v>
      </c>
      <c r="Q96" s="20">
        <f t="shared" si="34"/>
        <v>120046854.3775</v>
      </c>
      <c r="R96" s="20">
        <f t="shared" si="34"/>
        <v>130489705.91333333</v>
      </c>
      <c r="S96" s="20">
        <f t="shared" si="34"/>
        <v>141182557.44916666</v>
      </c>
      <c r="T96" s="20">
        <f t="shared" si="34"/>
        <v>151875408.98499998</v>
      </c>
      <c r="U96" s="20">
        <f t="shared" si="34"/>
        <v>159159477.98499998</v>
      </c>
      <c r="V96" s="20">
        <f t="shared" si="34"/>
        <v>166693546.98499998</v>
      </c>
      <c r="W96" s="20">
        <f t="shared" si="34"/>
        <v>174227615.98499998</v>
      </c>
      <c r="X96" s="20">
        <f t="shared" si="34"/>
        <v>181761684.98499998</v>
      </c>
      <c r="Y96" s="20">
        <f t="shared" si="34"/>
        <v>189295753.98499998</v>
      </c>
      <c r="Z96" s="20">
        <f t="shared" si="34"/>
        <v>196329824.98499998</v>
      </c>
      <c r="AA96" s="20">
        <f t="shared" si="34"/>
        <v>203363895.98499998</v>
      </c>
      <c r="AB96" s="20">
        <f t="shared" si="34"/>
        <v>210417966.98499998</v>
      </c>
      <c r="AC96" s="20">
        <f t="shared" si="34"/>
        <v>217472037.98499998</v>
      </c>
      <c r="AD96" s="20">
        <f t="shared" si="34"/>
        <v>224416123.98499998</v>
      </c>
      <c r="AE96" s="20">
        <f t="shared" si="34"/>
        <v>230870194.98499998</v>
      </c>
      <c r="AF96" s="20">
        <f t="shared" si="34"/>
        <v>233870194.98499998</v>
      </c>
      <c r="AG96" s="20">
        <f t="shared" si="34"/>
        <v>235165112.98499998</v>
      </c>
      <c r="AH96" s="20">
        <f>SUM(C97:AH97)</f>
        <v>236422222.98499998</v>
      </c>
    </row>
    <row r="97" spans="1:34" x14ac:dyDescent="0.3">
      <c r="A97" t="s">
        <v>49</v>
      </c>
      <c r="B97" s="14">
        <f>SUM(B67,B35,B4)</f>
        <v>0</v>
      </c>
      <c r="C97" s="13">
        <f>SUM(C67,C35,C4)</f>
        <v>0</v>
      </c>
      <c r="D97" s="13">
        <f>SUM(D67,D35,D4)</f>
        <v>0</v>
      </c>
      <c r="E97" s="13">
        <f>SUM(E67,E35,E4)</f>
        <v>855968.9</v>
      </c>
      <c r="F97" s="13">
        <f>SUM(F67,F35,F4)</f>
        <v>1703877.8599999999</v>
      </c>
      <c r="G97" s="13">
        <f>SUM(G67,G35,G4)</f>
        <v>2331733.63</v>
      </c>
      <c r="H97" s="13">
        <f>SUM(H67,H35,H4)</f>
        <v>3991594.74</v>
      </c>
      <c r="I97" s="13">
        <f>SUM(I67,I35,I4)</f>
        <v>6260830</v>
      </c>
      <c r="J97" s="13">
        <f>SUM(J67,J35,J4)</f>
        <v>9431256.0399999991</v>
      </c>
      <c r="K97" s="13">
        <f>SUM(K67,K35,K4)</f>
        <v>12762063</v>
      </c>
      <c r="L97" s="13">
        <f>SUM(L67,L35,L4)</f>
        <v>15745414</v>
      </c>
      <c r="M97" s="13">
        <f>SUM(M67,M35,M4)</f>
        <v>16950050</v>
      </c>
      <c r="N97" s="13">
        <f>SUM(N67,N35,N4)</f>
        <v>19093919.600000001</v>
      </c>
      <c r="O97" s="13">
        <f>SUM(O67,O35,O4)</f>
        <v>10392851.535833335</v>
      </c>
      <c r="P97" s="13">
        <f>SUM(P67,P35,P4)</f>
        <v>10084443.535833335</v>
      </c>
      <c r="Q97" s="13">
        <f>SUM(Q67,Q35,Q4)</f>
        <v>10442851.535833335</v>
      </c>
      <c r="R97" s="13">
        <f>SUM(R67,R35,R4)</f>
        <v>10442851.535833335</v>
      </c>
      <c r="S97" s="13">
        <f>SUM(S67,S35,S4)</f>
        <v>10692851.535833335</v>
      </c>
      <c r="T97" s="13">
        <f>SUM(T67,T35,T4)</f>
        <v>10692851.535833335</v>
      </c>
      <c r="U97" s="13">
        <f>SUM(U67,U35,U4)</f>
        <v>7284069</v>
      </c>
      <c r="V97" s="13">
        <f>SUM(V67,V35,V4)</f>
        <v>7534069</v>
      </c>
      <c r="W97" s="13">
        <f>SUM(W67,W35,W4)</f>
        <v>7534069</v>
      </c>
      <c r="X97" s="13">
        <f>SUM(X67,X35,X4)</f>
        <v>7534069</v>
      </c>
      <c r="Y97" s="13">
        <f>SUM(Y67,Y35,Y4)</f>
        <v>7534069</v>
      </c>
      <c r="Z97" s="13">
        <f>SUM(Z67,Z35,Z4)</f>
        <v>7034071</v>
      </c>
      <c r="AA97" s="13">
        <f>SUM(AA67,AA35,AA4)</f>
        <v>7034071</v>
      </c>
      <c r="AB97" s="13">
        <f>SUM(AB67,AB35,AB4)</f>
        <v>7054071</v>
      </c>
      <c r="AC97" s="13">
        <f>SUM(AC67,AC35,AC4)</f>
        <v>7054071</v>
      </c>
      <c r="AD97" s="13">
        <f>SUM(AD67,AD35,AD4)</f>
        <v>6944086</v>
      </c>
      <c r="AE97" s="13">
        <f>SUM(AE67,AE35,AE4)</f>
        <v>6454071</v>
      </c>
      <c r="AF97" s="13">
        <f>SUM(AF67,AF35,AF4)</f>
        <v>3000000</v>
      </c>
      <c r="AG97" s="13">
        <f>SUM(AG67,AG35,AG4)</f>
        <v>1294918</v>
      </c>
      <c r="AH97" s="13">
        <f>SUM(AH67,AH35,AH4)+1</f>
        <v>1257110</v>
      </c>
    </row>
    <row r="98" spans="1:34" x14ac:dyDescent="0.3">
      <c r="A98" t="s">
        <v>50</v>
      </c>
      <c r="B98" s="2">
        <f>SUM($B99:B99)</f>
        <v>0</v>
      </c>
      <c r="C98" s="20">
        <f>B98+C99</f>
        <v>0</v>
      </c>
      <c r="D98" s="20">
        <f t="shared" ref="D98:Z98" si="35">C98+D99</f>
        <v>0</v>
      </c>
      <c r="E98" s="20">
        <f t="shared" si="35"/>
        <v>855968.9</v>
      </c>
      <c r="F98" s="20">
        <f t="shared" si="35"/>
        <v>2559846.7599999998</v>
      </c>
      <c r="G98" s="20">
        <f t="shared" si="35"/>
        <v>4891580.3899999997</v>
      </c>
      <c r="H98" s="20">
        <f t="shared" si="35"/>
        <v>8883175.129999999</v>
      </c>
      <c r="I98" s="20">
        <f>H98+I99</f>
        <v>15144005.129999999</v>
      </c>
      <c r="J98" s="20">
        <f t="shared" si="35"/>
        <v>27079627.189999998</v>
      </c>
      <c r="K98" s="20">
        <f>J98+K99</f>
        <v>39841690.189999998</v>
      </c>
      <c r="L98" s="20">
        <f t="shared" si="35"/>
        <v>52743413.739999995</v>
      </c>
      <c r="M98" s="20">
        <f t="shared" si="35"/>
        <v>69434301.699999988</v>
      </c>
      <c r="N98" s="20">
        <f t="shared" si="35"/>
        <v>87976085.299999982</v>
      </c>
      <c r="O98" s="20">
        <f t="shared" si="35"/>
        <v>102045470.47999999</v>
      </c>
      <c r="P98" s="20">
        <f t="shared" si="35"/>
        <v>113304980.63</v>
      </c>
      <c r="Q98" s="20">
        <f t="shared" si="35"/>
        <v>125420001.55</v>
      </c>
      <c r="R98" s="20">
        <f t="shared" si="35"/>
        <v>131822526.3</v>
      </c>
      <c r="S98" s="20">
        <f t="shared" si="35"/>
        <v>138510840.12</v>
      </c>
      <c r="T98" s="20">
        <f t="shared" si="35"/>
        <v>148800802.34999999</v>
      </c>
      <c r="U98" s="20">
        <f t="shared" si="35"/>
        <v>154171389.97</v>
      </c>
      <c r="V98" s="20">
        <f t="shared" si="35"/>
        <v>172971963.87</v>
      </c>
      <c r="W98" s="20">
        <f t="shared" si="35"/>
        <v>190954043.28</v>
      </c>
      <c r="X98" s="20">
        <f t="shared" si="35"/>
        <v>193642449.59999999</v>
      </c>
      <c r="Y98" s="20">
        <f t="shared" si="35"/>
        <v>193642449.59999999</v>
      </c>
      <c r="Z98" s="20">
        <f t="shared" si="35"/>
        <v>193642449.59999999</v>
      </c>
      <c r="AA98" s="20">
        <f t="shared" ref="AA98" si="36">Z98+AA99</f>
        <v>193642449.59999999</v>
      </c>
      <c r="AB98" s="20">
        <f t="shared" ref="AB98" si="37">AA98+AB99</f>
        <v>193642449.59999999</v>
      </c>
      <c r="AC98" s="20">
        <f t="shared" ref="AC98" si="38">AB98+AC99</f>
        <v>193642449.59999999</v>
      </c>
      <c r="AD98" s="20">
        <f t="shared" ref="AD98" si="39">AC98+AD99</f>
        <v>193642449.59999999</v>
      </c>
      <c r="AE98" s="20">
        <f t="shared" ref="AE98" si="40">AD98+AE99</f>
        <v>193642449.59999999</v>
      </c>
      <c r="AF98" s="20">
        <f t="shared" ref="AF98" si="41">AE98+AF99</f>
        <v>193642449.59999999</v>
      </c>
      <c r="AG98" s="20">
        <f t="shared" ref="AG98" si="42">AF98+AG99</f>
        <v>193642449.59999999</v>
      </c>
      <c r="AH98" s="20">
        <f t="shared" ref="AH98" si="43">AG98+AH99</f>
        <v>193642449.59999999</v>
      </c>
    </row>
    <row r="99" spans="1:34" ht="28.8" x14ac:dyDescent="0.3">
      <c r="A99" s="16" t="s">
        <v>51</v>
      </c>
      <c r="B99" s="14">
        <f>SUM(B69,B37,B6)</f>
        <v>0</v>
      </c>
      <c r="C99" s="13">
        <f>SUM(C69,C37,C6)</f>
        <v>0</v>
      </c>
      <c r="D99" s="13">
        <f>SUM(D69,D37,D6)</f>
        <v>0</v>
      </c>
      <c r="E99" s="13">
        <f>SUM(E69,E37,E6)</f>
        <v>855968.9</v>
      </c>
      <c r="F99" s="13">
        <f>SUM(F69,F37,F6)</f>
        <v>1703877.8599999999</v>
      </c>
      <c r="G99" s="13">
        <f>SUM(G69,G37,G6)</f>
        <v>2331733.63</v>
      </c>
      <c r="H99" s="13">
        <f>SUM(H69,H37,H6)</f>
        <v>3991594.74</v>
      </c>
      <c r="I99" s="13">
        <f>SUM(I69,I37,I6)</f>
        <v>6260830</v>
      </c>
      <c r="J99" s="13">
        <f>SUM(J69,J37,J6)</f>
        <v>11935622.059999999</v>
      </c>
      <c r="K99" s="13">
        <f>SUM(K69,K37,K6)</f>
        <v>12762063</v>
      </c>
      <c r="L99" s="13">
        <f>SUM(L69,L37,L6)</f>
        <v>12901723.550000001</v>
      </c>
      <c r="M99" s="13">
        <f>SUM(M69,M37,M6)</f>
        <v>16690887.960000001</v>
      </c>
      <c r="N99" s="13">
        <f>SUM(N69,N37,N6)</f>
        <v>18541783.600000001</v>
      </c>
      <c r="O99" s="13">
        <f>SUM(O69,O37,O6)</f>
        <v>14069385.18</v>
      </c>
      <c r="P99" s="13">
        <f>SUM(P69,P37,P6)</f>
        <v>11259510.15</v>
      </c>
      <c r="Q99" s="13">
        <f>SUM(Q69,Q37,Q6)</f>
        <v>12115020.92</v>
      </c>
      <c r="R99" s="13">
        <f>SUM(R69,R37,R6)</f>
        <v>6402524.75</v>
      </c>
      <c r="S99" s="13">
        <f>SUM(S69,S37,S6)</f>
        <v>6688313.8200000003</v>
      </c>
      <c r="T99" s="13">
        <f>SUM(T69,T37,T6)</f>
        <v>10289962.23</v>
      </c>
      <c r="U99" s="13">
        <f>SUM(U69,U37,U6)</f>
        <v>5370587.6200000001</v>
      </c>
      <c r="V99" s="13">
        <f>SUM(V69,V37,V6)</f>
        <v>18800573.899999999</v>
      </c>
      <c r="W99" s="13">
        <f>SUM(W69,W37,W6)</f>
        <v>17982079.41</v>
      </c>
      <c r="X99" s="13">
        <f>SUM(X69,X37,X6)</f>
        <v>2688406.32</v>
      </c>
      <c r="Y99" s="13">
        <f>SUM(Y69,Y37,Y6)</f>
        <v>0</v>
      </c>
      <c r="Z99" s="13">
        <f>SUM(Z69,Z37,Z6)</f>
        <v>0</v>
      </c>
      <c r="AA99" s="13">
        <f>SUM(AA69,AA37,AA6)</f>
        <v>0</v>
      </c>
      <c r="AB99" s="13">
        <f>SUM(AB69,AB37,AB6)</f>
        <v>0</v>
      </c>
      <c r="AC99" s="13">
        <f>SUM(AC69,AC37,AC6)</f>
        <v>0</v>
      </c>
      <c r="AD99" s="13">
        <f>SUM(AD69,AD37,AD6)</f>
        <v>0</v>
      </c>
      <c r="AE99" s="13">
        <f>SUM(AE69,AE37,AE6)</f>
        <v>0</v>
      </c>
      <c r="AF99" s="13">
        <f>SUM(AF69,AF37,AF6)</f>
        <v>0</v>
      </c>
      <c r="AG99" s="13">
        <f>SUM(AG69,AG37,AG6)</f>
        <v>0</v>
      </c>
      <c r="AH99" s="13">
        <f>SUM(AH69,AH37,AH6)</f>
        <v>0</v>
      </c>
    </row>
    <row r="101" spans="1:34" s="56" customFormat="1" x14ac:dyDescent="0.3">
      <c r="A101" s="56" t="s">
        <v>52</v>
      </c>
      <c r="J101" s="69">
        <v>2035572.08</v>
      </c>
      <c r="K101" s="69">
        <v>1829937.42</v>
      </c>
      <c r="L101" s="69">
        <v>12482110.24</v>
      </c>
      <c r="M101" s="69">
        <v>12386644.560000001</v>
      </c>
      <c r="N101" s="69">
        <v>16331262.34</v>
      </c>
      <c r="O101" s="69">
        <v>19571835.890000001</v>
      </c>
      <c r="P101" s="69">
        <v>14185763.82</v>
      </c>
      <c r="Q101" s="69">
        <v>14799265.83</v>
      </c>
      <c r="R101" s="69">
        <v>9188278.1099999994</v>
      </c>
    </row>
    <row r="102" spans="1:34" hidden="1" x14ac:dyDescent="0.3"/>
    <row r="103" spans="1:34" hidden="1" x14ac:dyDescent="0.3"/>
  </sheetData>
  <pageMargins left="0.25" right="0.25" top="0.75" bottom="0.75" header="0.3" footer="0.3"/>
  <pageSetup paperSize="5" scale="82" fitToHeight="0" orientation="landscape" r:id="rId1"/>
  <rowBreaks count="1" manualBreakCount="1">
    <brk id="93"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26"/>
  <sheetViews>
    <sheetView workbookViewId="0">
      <selection activeCell="B24" sqref="B24"/>
    </sheetView>
  </sheetViews>
  <sheetFormatPr defaultRowHeight="14.4" x14ac:dyDescent="0.3"/>
  <cols>
    <col min="1" max="1" width="11.6640625" customWidth="1"/>
  </cols>
  <sheetData>
    <row r="2" spans="1:6" x14ac:dyDescent="0.3">
      <c r="B2" t="s">
        <v>103</v>
      </c>
      <c r="C2" t="s">
        <v>104</v>
      </c>
      <c r="F2" t="s">
        <v>71</v>
      </c>
    </row>
    <row r="3" spans="1:6" x14ac:dyDescent="0.3">
      <c r="A3" t="s">
        <v>105</v>
      </c>
      <c r="B3">
        <v>95</v>
      </c>
      <c r="C3">
        <v>25</v>
      </c>
    </row>
    <row r="4" spans="1:6" x14ac:dyDescent="0.3">
      <c r="A4" t="s">
        <v>106</v>
      </c>
      <c r="B4">
        <v>424</v>
      </c>
      <c r="C4">
        <v>65</v>
      </c>
      <c r="F4">
        <v>4</v>
      </c>
    </row>
    <row r="5" spans="1:6" x14ac:dyDescent="0.3">
      <c r="A5" t="s">
        <v>107</v>
      </c>
      <c r="B5">
        <v>834</v>
      </c>
      <c r="C5">
        <v>216</v>
      </c>
      <c r="F5">
        <v>10</v>
      </c>
    </row>
    <row r="6" spans="1:6" x14ac:dyDescent="0.3">
      <c r="A6" t="s">
        <v>108</v>
      </c>
      <c r="B6">
        <v>105</v>
      </c>
      <c r="C6">
        <v>45</v>
      </c>
    </row>
    <row r="7" spans="1:6" x14ac:dyDescent="0.3">
      <c r="A7" t="s">
        <v>109</v>
      </c>
      <c r="B7">
        <v>125</v>
      </c>
    </row>
    <row r="8" spans="1:6" x14ac:dyDescent="0.3">
      <c r="A8" t="s">
        <v>110</v>
      </c>
      <c r="B8">
        <v>48</v>
      </c>
    </row>
    <row r="9" spans="1:6" x14ac:dyDescent="0.3">
      <c r="A9" t="s">
        <v>110</v>
      </c>
      <c r="B9">
        <v>10</v>
      </c>
    </row>
    <row r="10" spans="1:6" x14ac:dyDescent="0.3">
      <c r="B10">
        <f>SUM(B3:B9)</f>
        <v>1641</v>
      </c>
      <c r="C10">
        <f>SUM(C3:C9)</f>
        <v>351</v>
      </c>
      <c r="D10">
        <f>SUM(B10:C10)</f>
        <v>1992</v>
      </c>
    </row>
    <row r="12" spans="1:6" x14ac:dyDescent="0.3">
      <c r="A12" t="s">
        <v>111</v>
      </c>
      <c r="B12">
        <v>80</v>
      </c>
    </row>
    <row r="13" spans="1:6" x14ac:dyDescent="0.3">
      <c r="A13" t="s">
        <v>111</v>
      </c>
      <c r="B13">
        <v>48</v>
      </c>
    </row>
    <row r="14" spans="1:6" x14ac:dyDescent="0.3">
      <c r="B14">
        <f>SUM(B12:B13)</f>
        <v>128</v>
      </c>
    </row>
    <row r="16" spans="1:6" x14ac:dyDescent="0.3">
      <c r="A16" t="s">
        <v>112</v>
      </c>
      <c r="B16">
        <v>76</v>
      </c>
    </row>
    <row r="17" spans="1:2" x14ac:dyDescent="0.3">
      <c r="A17" t="s">
        <v>112</v>
      </c>
      <c r="B17">
        <v>202</v>
      </c>
    </row>
    <row r="18" spans="1:2" x14ac:dyDescent="0.3">
      <c r="A18" t="s">
        <v>112</v>
      </c>
      <c r="B18">
        <v>181</v>
      </c>
    </row>
    <row r="19" spans="1:2" x14ac:dyDescent="0.3">
      <c r="A19" t="s">
        <v>112</v>
      </c>
      <c r="B19">
        <v>5</v>
      </c>
    </row>
    <row r="20" spans="1:2" x14ac:dyDescent="0.3">
      <c r="B20">
        <f>SUM(B16:B19)</f>
        <v>464</v>
      </c>
    </row>
    <row r="22" spans="1:2" x14ac:dyDescent="0.3">
      <c r="A22" t="s">
        <v>113</v>
      </c>
      <c r="B22">
        <v>2231</v>
      </c>
    </row>
    <row r="23" spans="1:2" x14ac:dyDescent="0.3">
      <c r="A23" t="s">
        <v>113</v>
      </c>
      <c r="B23">
        <v>400</v>
      </c>
    </row>
    <row r="24" spans="1:2" x14ac:dyDescent="0.3">
      <c r="B24">
        <f>SUM(B22:B23)</f>
        <v>2631</v>
      </c>
    </row>
    <row r="26" spans="1:2" x14ac:dyDescent="0.3">
      <c r="A26" t="s">
        <v>76</v>
      </c>
      <c r="B26">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81659B244BE342A92C3B1847F97C64" ma:contentTypeVersion="11" ma:contentTypeDescription="Create a new document." ma:contentTypeScope="" ma:versionID="8a89d8cd811c4d027b9cb9b6666f8b45">
  <xsd:schema xmlns:xsd="http://www.w3.org/2001/XMLSchema" xmlns:xs="http://www.w3.org/2001/XMLSchema" xmlns:p="http://schemas.microsoft.com/office/2006/metadata/properties" xmlns:ns2="2af2b31b-fcf0-44fb-a755-8016889d593d" xmlns:ns3="d410191d-dd08-4971-b00a-0585ce489b21" targetNamespace="http://schemas.microsoft.com/office/2006/metadata/properties" ma:root="true" ma:fieldsID="014f3e1a0386b88743fae229d65f4e9f" ns2:_="" ns3:_="">
    <xsd:import namespace="2af2b31b-fcf0-44fb-a755-8016889d593d"/>
    <xsd:import namespace="d410191d-dd08-4971-b00a-0585ce489b2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f2b31b-fcf0-44fb-a755-8016889d59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410191d-dd08-4971-b00a-0585ce489b2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59976fbc-36c7-4a0f-bfdd-de1dbe4db6f4}" ma:internalName="TaxCatchAll" ma:showField="CatchAllData" ma:web="d410191d-dd08-4971-b00a-0585ce489b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af2b31b-fcf0-44fb-a755-8016889d593d">
      <Terms xmlns="http://schemas.microsoft.com/office/infopath/2007/PartnerControls"/>
    </lcf76f155ced4ddcb4097134ff3c332f>
    <TaxCatchAll xmlns="d410191d-dd08-4971-b00a-0585ce489b2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770481-A222-42B0-9FB0-1A7F39B6D6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f2b31b-fcf0-44fb-a755-8016889d593d"/>
    <ds:schemaRef ds:uri="d410191d-dd08-4971-b00a-0585ce489b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65DE3DA-39A4-4354-8AF5-72F4959931EE}">
  <ds:schemaRefs>
    <ds:schemaRef ds:uri="http://purl.org/dc/elements/1.1/"/>
    <ds:schemaRef ds:uri="http://schemas.microsoft.com/office/2006/metadata/properties"/>
    <ds:schemaRef ds:uri="http://schemas.openxmlformats.org/package/2006/metadata/core-properties"/>
    <ds:schemaRef ds:uri="http://purl.org/dc/terms/"/>
    <ds:schemaRef ds:uri="http://purl.org/dc/dcmitype/"/>
    <ds:schemaRef ds:uri="http://schemas.microsoft.com/office/2006/documentManagement/types"/>
    <ds:schemaRef ds:uri="2af2b31b-fcf0-44fb-a755-8016889d593d"/>
    <ds:schemaRef ds:uri="http://www.w3.org/XML/1998/namespace"/>
    <ds:schemaRef ds:uri="http://schemas.microsoft.com/office/infopath/2007/PartnerControls"/>
    <ds:schemaRef ds:uri="d410191d-dd08-4971-b00a-0585ce489b21"/>
  </ds:schemaRefs>
</ds:datastoreItem>
</file>

<file path=customXml/itemProps3.xml><?xml version="1.0" encoding="utf-8"?>
<ds:datastoreItem xmlns:ds="http://schemas.openxmlformats.org/officeDocument/2006/customXml" ds:itemID="{B7C1F7F3-B52C-4BAF-9ECE-3EBF0CE906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Intro</vt:lpstr>
      <vt:lpstr>Performance Proj</vt:lpstr>
      <vt:lpstr>Financial Proj</vt:lpstr>
      <vt:lpstr>Sheet1</vt:lpstr>
      <vt:lpstr>'Financial Proj'!Print_Area</vt:lpstr>
    </vt:vector>
  </TitlesOfParts>
  <Manager/>
  <Company>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Ilene</cp:lastModifiedBy>
  <cp:revision/>
  <dcterms:created xsi:type="dcterms:W3CDTF">2012-04-19T15:15:44Z</dcterms:created>
  <dcterms:modified xsi:type="dcterms:W3CDTF">2023-04-26T22:26:59Z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0x0101002981659B244BE342A92C3B1847F97C64</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ies>
</file>