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ncemjfhqfs01\NCORR\Finance\DRGR\QPR\Matthew\2022 Q2\"/>
    </mc:Choice>
  </mc:AlternateContent>
  <xr:revisionPtr revIDLastSave="0" documentId="8_{EE6B62FC-A9C5-425B-B592-7694A5213C19}" xr6:coauthVersionLast="47" xr6:coauthVersionMax="47" xr10:uidLastSave="{00000000-0000-0000-0000-000000000000}"/>
  <bookViews>
    <workbookView xWindow="-28920" yWindow="-120" windowWidth="29040" windowHeight="15840"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5" l="1"/>
  <c r="L11" i="5"/>
  <c r="M11" i="5"/>
  <c r="N11" i="5"/>
  <c r="O11" i="5"/>
  <c r="P11" i="5"/>
  <c r="Q11" i="5"/>
  <c r="R11" i="5"/>
  <c r="J11" i="5"/>
  <c r="K44" i="5"/>
  <c r="L44" i="5"/>
  <c r="M44" i="5"/>
  <c r="N44" i="5"/>
  <c r="O44" i="5"/>
  <c r="P44" i="5"/>
  <c r="Q44" i="5"/>
  <c r="R44" i="5"/>
  <c r="J44" i="5"/>
  <c r="K75" i="5"/>
  <c r="L75" i="5"/>
  <c r="M75" i="5"/>
  <c r="N75" i="5"/>
  <c r="O75" i="5"/>
  <c r="P75" i="5"/>
  <c r="Q75" i="5"/>
  <c r="R75" i="5"/>
  <c r="J75" i="5"/>
  <c r="AH98" i="5" l="1"/>
  <c r="P68" i="5"/>
  <c r="Y159" i="6" l="1"/>
  <c r="B24" i="9"/>
  <c r="B20" i="9"/>
  <c r="C10" i="9"/>
  <c r="B10" i="9"/>
  <c r="B14" i="9"/>
  <c r="AA146" i="6"/>
  <c r="AB146" i="6"/>
  <c r="AC146" i="6"/>
  <c r="AE146" i="6"/>
  <c r="AF146" i="6"/>
  <c r="AG146" i="6"/>
  <c r="AH146" i="6"/>
  <c r="AA112" i="6"/>
  <c r="AB112" i="6"/>
  <c r="AC112" i="6"/>
  <c r="AD112" i="6"/>
  <c r="AE112" i="6"/>
  <c r="AF112" i="6"/>
  <c r="AG112" i="6"/>
  <c r="AH112" i="6"/>
  <c r="AA69" i="6"/>
  <c r="AB69" i="6"/>
  <c r="AC69" i="6"/>
  <c r="AE69" i="6"/>
  <c r="AF69" i="6"/>
  <c r="AG69" i="6"/>
  <c r="AH69" i="6"/>
  <c r="AA98" i="5"/>
  <c r="AB98" i="5"/>
  <c r="AC98" i="5"/>
  <c r="AD98" i="5"/>
  <c r="AE98" i="5"/>
  <c r="AF98" i="5"/>
  <c r="AG98" i="5"/>
  <c r="AA100" i="5"/>
  <c r="AB100" i="5"/>
  <c r="AC100" i="5"/>
  <c r="AD100" i="5"/>
  <c r="AE100" i="5"/>
  <c r="AF100" i="5"/>
  <c r="AG100" i="5"/>
  <c r="AH100" i="5"/>
  <c r="B100" i="5"/>
  <c r="B98" i="5"/>
  <c r="B97" i="5"/>
  <c r="AA69" i="5"/>
  <c r="AB69" i="5"/>
  <c r="AC69" i="5"/>
  <c r="AD69" i="5"/>
  <c r="AE69" i="5"/>
  <c r="AF69" i="5"/>
  <c r="AG69" i="5"/>
  <c r="AH69" i="5"/>
  <c r="D67" i="5"/>
  <c r="C67" i="5"/>
  <c r="N68" i="5"/>
  <c r="M68" i="5"/>
  <c r="L68" i="5"/>
  <c r="K68" i="5"/>
  <c r="J68" i="5"/>
  <c r="I68" i="5"/>
  <c r="H68" i="5"/>
  <c r="G68" i="5"/>
  <c r="F68" i="5"/>
  <c r="E68" i="5"/>
  <c r="E67" i="5" s="1"/>
  <c r="F36" i="5"/>
  <c r="G36" i="5"/>
  <c r="H36" i="5"/>
  <c r="I36" i="5"/>
  <c r="J36" i="5"/>
  <c r="K36" i="5"/>
  <c r="E36" i="5"/>
  <c r="E69" i="5"/>
  <c r="F69" i="5" s="1"/>
  <c r="G69" i="5" s="1"/>
  <c r="H69" i="5" s="1"/>
  <c r="I69" i="5" s="1"/>
  <c r="J69" i="5" s="1"/>
  <c r="K69" i="5" s="1"/>
  <c r="L69" i="5" s="1"/>
  <c r="M69" i="5" s="1"/>
  <c r="N69" i="5" s="1"/>
  <c r="O69" i="5" s="1"/>
  <c r="D10" i="9" l="1"/>
  <c r="AE67" i="5"/>
  <c r="AH67" i="5"/>
  <c r="M67" i="5"/>
  <c r="AA67" i="5"/>
  <c r="T67" i="5"/>
  <c r="H67" i="5"/>
  <c r="X67" i="5"/>
  <c r="I67" i="5"/>
  <c r="Q67" i="5"/>
  <c r="Y67" i="5"/>
  <c r="AG67" i="5"/>
  <c r="K67" i="5"/>
  <c r="P67" i="5"/>
  <c r="AF67" i="5"/>
  <c r="J67" i="5"/>
  <c r="R67" i="5"/>
  <c r="Z67" i="5"/>
  <c r="S67" i="5"/>
  <c r="AC67" i="5"/>
  <c r="L67" i="5"/>
  <c r="U67" i="5"/>
  <c r="F67" i="5"/>
  <c r="N67" i="5"/>
  <c r="V67" i="5"/>
  <c r="AD67" i="5"/>
  <c r="AB67" i="5"/>
  <c r="G67" i="5"/>
  <c r="O67" i="5"/>
  <c r="W67" i="5"/>
  <c r="W69" i="5"/>
  <c r="X69" i="5"/>
  <c r="Y69" i="5"/>
  <c r="Z69" i="5"/>
  <c r="O69" i="6"/>
  <c r="P69" i="6"/>
  <c r="K98" i="5"/>
  <c r="C98" i="5"/>
  <c r="C146" i="6"/>
  <c r="D69" i="5"/>
  <c r="D100" i="5"/>
  <c r="H100" i="5"/>
  <c r="I100" i="5"/>
  <c r="J100" i="5"/>
  <c r="K100" i="5"/>
  <c r="L100" i="5"/>
  <c r="M100" i="5"/>
  <c r="N100" i="5"/>
  <c r="O100" i="5"/>
  <c r="P100" i="5"/>
  <c r="Q100" i="5"/>
  <c r="R100" i="5"/>
  <c r="S100" i="5"/>
  <c r="T100" i="5"/>
  <c r="U100" i="5"/>
  <c r="V100" i="5"/>
  <c r="W100" i="5"/>
  <c r="X100" i="5"/>
  <c r="Y100" i="5"/>
  <c r="Z100" i="5"/>
  <c r="C100" i="5"/>
  <c r="C69" i="5"/>
  <c r="M146" i="6"/>
  <c r="J146" i="6"/>
  <c r="F146" i="6"/>
  <c r="C112" i="6"/>
  <c r="B113" i="6"/>
  <c r="C113" i="6" s="1"/>
  <c r="D113" i="6" s="1"/>
  <c r="E113" i="6" s="1"/>
  <c r="F113" i="6" s="1"/>
  <c r="G113" i="6" s="1"/>
  <c r="H113" i="6" s="1"/>
  <c r="I113" i="6" s="1"/>
  <c r="J113" i="6" s="1"/>
  <c r="K113" i="6" s="1"/>
  <c r="L113" i="6" s="1"/>
  <c r="M113" i="6" s="1"/>
  <c r="N113" i="6" s="1"/>
  <c r="O113" i="6" s="1"/>
  <c r="P113" i="6" s="1"/>
  <c r="Q113" i="6" s="1"/>
  <c r="R113" i="6" s="1"/>
  <c r="S113" i="6" s="1"/>
  <c r="T113" i="6" s="1"/>
  <c r="U113" i="6" s="1"/>
  <c r="V113" i="6" s="1"/>
  <c r="W113" i="6" s="1"/>
  <c r="X113" i="6" s="1"/>
  <c r="Y113" i="6" s="1"/>
  <c r="Z113" i="6" s="1"/>
  <c r="AA113" i="6" s="1"/>
  <c r="AB113" i="6" s="1"/>
  <c r="AC113" i="6" s="1"/>
  <c r="AD113" i="6" s="1"/>
  <c r="AE113" i="6" s="1"/>
  <c r="AF113" i="6" s="1"/>
  <c r="AG113" i="6" s="1"/>
  <c r="AH113" i="6" s="1"/>
  <c r="D112" i="6"/>
  <c r="E112" i="6"/>
  <c r="F112" i="6"/>
  <c r="G112" i="6"/>
  <c r="H112" i="6"/>
  <c r="I112" i="6"/>
  <c r="J112" i="6"/>
  <c r="K112" i="6"/>
  <c r="L112" i="6"/>
  <c r="M112" i="6"/>
  <c r="N112" i="6"/>
  <c r="O112" i="6"/>
  <c r="T112" i="6"/>
  <c r="U112" i="6"/>
  <c r="V112" i="6"/>
  <c r="W112" i="6"/>
  <c r="X112" i="6"/>
  <c r="Y112" i="6"/>
  <c r="Z112" i="6"/>
  <c r="B112" i="6"/>
  <c r="E69" i="6"/>
  <c r="D69" i="6"/>
  <c r="C69" i="6"/>
  <c r="B70" i="6"/>
  <c r="C70" i="6" s="1"/>
  <c r="D70" i="6" s="1"/>
  <c r="E70" i="6" s="1"/>
  <c r="F70" i="6" s="1"/>
  <c r="G70" i="6" s="1"/>
  <c r="H70" i="6" s="1"/>
  <c r="I70" i="6" s="1"/>
  <c r="J70" i="6" s="1"/>
  <c r="K70" i="6" s="1"/>
  <c r="L70" i="6" s="1"/>
  <c r="M70" i="6" s="1"/>
  <c r="N70" i="6" s="1"/>
  <c r="O70" i="6" s="1"/>
  <c r="P70" i="6" s="1"/>
  <c r="Q70" i="6" s="1"/>
  <c r="R70" i="6" s="1"/>
  <c r="S70" i="6" s="1"/>
  <c r="T70" i="6" s="1"/>
  <c r="U70" i="6" s="1"/>
  <c r="V70" i="6" s="1"/>
  <c r="W70" i="6" s="1"/>
  <c r="X70" i="6" s="1"/>
  <c r="Y70" i="6" s="1"/>
  <c r="Z70" i="6" s="1"/>
  <c r="AA70" i="6" s="1"/>
  <c r="AB70" i="6" s="1"/>
  <c r="AC70" i="6" s="1"/>
  <c r="AD70" i="6" s="1"/>
  <c r="AE70" i="6" s="1"/>
  <c r="AF70" i="6" s="1"/>
  <c r="AG70" i="6" s="1"/>
  <c r="AH70" i="6" s="1"/>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D146" i="6"/>
  <c r="E146" i="6"/>
  <c r="G146" i="6"/>
  <c r="H146" i="6"/>
  <c r="I146" i="6"/>
  <c r="K146" i="6"/>
  <c r="L146" i="6"/>
  <c r="N146" i="6"/>
  <c r="O146" i="6"/>
  <c r="P146" i="6"/>
  <c r="Q146" i="6"/>
  <c r="R146" i="6"/>
  <c r="S146" i="6"/>
  <c r="T146" i="6"/>
  <c r="U146" i="6"/>
  <c r="V146" i="6"/>
  <c r="W146" i="6"/>
  <c r="X146" i="6"/>
  <c r="Y146" i="6"/>
  <c r="B146" i="6"/>
  <c r="B145" i="6" s="1"/>
  <c r="B148" i="6"/>
  <c r="B147" i="6" s="1"/>
  <c r="C147" i="6" s="1"/>
  <c r="D147" i="6" s="1"/>
  <c r="E147" i="6" s="1"/>
  <c r="F147" i="6" s="1"/>
  <c r="G147" i="6" s="1"/>
  <c r="H147" i="6" s="1"/>
  <c r="I147" i="6" s="1"/>
  <c r="J147" i="6" s="1"/>
  <c r="K147" i="6" s="1"/>
  <c r="L147" i="6" s="1"/>
  <c r="M147" i="6" s="1"/>
  <c r="N147" i="6" s="1"/>
  <c r="O147" i="6" s="1"/>
  <c r="P147" i="6" s="1"/>
  <c r="Q147" i="6" s="1"/>
  <c r="R147" i="6" s="1"/>
  <c r="S147" i="6" s="1"/>
  <c r="T147" i="6" s="1"/>
  <c r="U147" i="6" s="1"/>
  <c r="V147" i="6" s="1"/>
  <c r="W147" i="6" s="1"/>
  <c r="X147" i="6" s="1"/>
  <c r="Y147" i="6" s="1"/>
  <c r="Z147" i="6" s="1"/>
  <c r="AA147" i="6" s="1"/>
  <c r="AB147" i="6" s="1"/>
  <c r="AC147" i="6" s="1"/>
  <c r="AD147" i="6" s="1"/>
  <c r="AE147" i="6" s="1"/>
  <c r="AF147" i="6" s="1"/>
  <c r="AG147" i="6" s="1"/>
  <c r="AH147" i="6" s="1"/>
  <c r="F69" i="6"/>
  <c r="G69" i="6"/>
  <c r="H69" i="6"/>
  <c r="L69" i="6"/>
  <c r="W69" i="6"/>
  <c r="X69" i="6"/>
  <c r="Y69" i="6"/>
  <c r="B69" i="6"/>
  <c r="B68"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U5" i="5" s="1"/>
  <c r="V5" i="5" s="1"/>
  <c r="W5" i="5" s="1"/>
  <c r="X5" i="5" s="1"/>
  <c r="Y5" i="5" s="1"/>
  <c r="Z5" i="5" s="1"/>
  <c r="AA5" i="5" s="1"/>
  <c r="AB5" i="5" s="1"/>
  <c r="AC5" i="5" s="1"/>
  <c r="AD5" i="5" s="1"/>
  <c r="AE5" i="5" s="1"/>
  <c r="AF5" i="5" s="1"/>
  <c r="AG5" i="5" s="1"/>
  <c r="AH5" i="5" s="1"/>
  <c r="D98" i="5"/>
  <c r="E98" i="5"/>
  <c r="F98" i="5"/>
  <c r="G98" i="5"/>
  <c r="H98" i="5"/>
  <c r="I98" i="5"/>
  <c r="J98" i="5"/>
  <c r="W98" i="5"/>
  <c r="X98" i="5"/>
  <c r="Y98" i="5"/>
  <c r="Z98" i="5"/>
  <c r="B69"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99" i="5"/>
  <c r="C99" i="5" s="1"/>
  <c r="B67" i="5"/>
  <c r="B37" i="5"/>
  <c r="C37" i="5" s="1"/>
  <c r="D37" i="5" s="1"/>
  <c r="E37" i="5" s="1"/>
  <c r="F37" i="5" s="1"/>
  <c r="G37" i="5" s="1"/>
  <c r="H37" i="5" s="1"/>
  <c r="I37" i="5" s="1"/>
  <c r="J37" i="5" s="1"/>
  <c r="K37" i="5" s="1"/>
  <c r="L37" i="5" s="1"/>
  <c r="M37" i="5" s="1"/>
  <c r="N37" i="5" s="1"/>
  <c r="O37" i="5" s="1"/>
  <c r="P37" i="5" s="1"/>
  <c r="Q37" i="5" s="1"/>
  <c r="R37" i="5" s="1"/>
  <c r="S37" i="5" s="1"/>
  <c r="T37" i="5" s="1"/>
  <c r="U37" i="5" s="1"/>
  <c r="V37" i="5" s="1"/>
  <c r="W37" i="5" s="1"/>
  <c r="X37" i="5" s="1"/>
  <c r="Y37" i="5" s="1"/>
  <c r="Z37" i="5" s="1"/>
  <c r="AA37" i="5" s="1"/>
  <c r="AB37" i="5" s="1"/>
  <c r="AC37" i="5" s="1"/>
  <c r="AD37" i="5" s="1"/>
  <c r="AE37" i="5" s="1"/>
  <c r="AF37" i="5" s="1"/>
  <c r="AG37" i="5" s="1"/>
  <c r="AH37" i="5" s="1"/>
  <c r="B35" i="5"/>
  <c r="C35" i="5" s="1"/>
  <c r="D35" i="5" s="1"/>
  <c r="E35" i="5" s="1"/>
  <c r="F35" i="5" s="1"/>
  <c r="G35" i="5" s="1"/>
  <c r="H35" i="5" s="1"/>
  <c r="I35" i="5" s="1"/>
  <c r="J35" i="5" s="1"/>
  <c r="K35" i="5" s="1"/>
  <c r="L35" i="5" s="1"/>
  <c r="M35" i="5" s="1"/>
  <c r="N35" i="5" s="1"/>
  <c r="O35" i="5" s="1"/>
  <c r="P35" i="5" s="1"/>
  <c r="Q35" i="5" s="1"/>
  <c r="R35" i="5" s="1"/>
  <c r="S35" i="5" s="1"/>
  <c r="T35" i="5" s="1"/>
  <c r="U35" i="5" s="1"/>
  <c r="V35" i="5" s="1"/>
  <c r="W35" i="5" s="1"/>
  <c r="X35" i="5" s="1"/>
  <c r="Y35" i="5" s="1"/>
  <c r="Z35" i="5" s="1"/>
  <c r="AA35" i="5" s="1"/>
  <c r="AB35" i="5" s="1"/>
  <c r="AC35" i="5" s="1"/>
  <c r="AD35" i="5" s="1"/>
  <c r="AE35" i="5" s="1"/>
  <c r="AF35" i="5" s="1"/>
  <c r="AG35" i="5" s="1"/>
  <c r="AH35"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111" i="6"/>
  <c r="E100" i="5"/>
  <c r="U69" i="5"/>
  <c r="V69" i="5"/>
  <c r="T69" i="5"/>
  <c r="Q69" i="5"/>
  <c r="P69" i="5"/>
  <c r="S69" i="5"/>
  <c r="R69" i="5"/>
  <c r="F100" i="5"/>
  <c r="G100" i="5"/>
  <c r="Q98" i="5"/>
  <c r="L98" i="5"/>
  <c r="R98" i="5"/>
  <c r="N98" i="5"/>
  <c r="M98" i="5"/>
  <c r="S98" i="5"/>
  <c r="P98" i="5"/>
  <c r="V98" i="5"/>
  <c r="T98" i="5"/>
  <c r="U98" i="5"/>
  <c r="C68" i="6" l="1"/>
  <c r="D68" i="6" s="1"/>
  <c r="E68" i="6" s="1"/>
  <c r="F68" i="6" s="1"/>
  <c r="G68" i="6" s="1"/>
  <c r="H68" i="6" s="1"/>
  <c r="I68" i="6" s="1"/>
  <c r="J68" i="6" s="1"/>
  <c r="K68" i="6" s="1"/>
  <c r="L68" i="6" s="1"/>
  <c r="M68" i="6" s="1"/>
  <c r="N68" i="6" s="1"/>
  <c r="O68" i="6" s="1"/>
  <c r="P68" i="6" s="1"/>
  <c r="Q68" i="6" s="1"/>
  <c r="R68" i="6" s="1"/>
  <c r="S68" i="6" s="1"/>
  <c r="T68" i="6" s="1"/>
  <c r="U68" i="6" s="1"/>
  <c r="V68" i="6" s="1"/>
  <c r="W68" i="6" s="1"/>
  <c r="X68" i="6" s="1"/>
  <c r="Y68" i="6" s="1"/>
  <c r="Z68" i="6" s="1"/>
  <c r="AA68" i="6" s="1"/>
  <c r="AB68" i="6" s="1"/>
  <c r="AC68" i="6" s="1"/>
  <c r="AD68" i="6" s="1"/>
  <c r="AE68" i="6" s="1"/>
  <c r="AF68" i="6" s="1"/>
  <c r="AG68" i="6" s="1"/>
  <c r="AH68" i="6" s="1"/>
  <c r="C145" i="6"/>
  <c r="D145" i="6" s="1"/>
  <c r="E145" i="6" s="1"/>
  <c r="F145" i="6" s="1"/>
  <c r="G145" i="6" s="1"/>
  <c r="H145" i="6" s="1"/>
  <c r="I145" i="6" s="1"/>
  <c r="J145" i="6" s="1"/>
  <c r="K145" i="6" s="1"/>
  <c r="L145" i="6" s="1"/>
  <c r="M145" i="6" s="1"/>
  <c r="N145" i="6" s="1"/>
  <c r="O145" i="6" s="1"/>
  <c r="P145" i="6" s="1"/>
  <c r="Q145" i="6" s="1"/>
  <c r="R145" i="6" s="1"/>
  <c r="S145" i="6" s="1"/>
  <c r="T145" i="6" s="1"/>
  <c r="U145" i="6" s="1"/>
  <c r="V145" i="6" s="1"/>
  <c r="W145" i="6" s="1"/>
  <c r="X145" i="6" s="1"/>
  <c r="Y145" i="6" s="1"/>
  <c r="Z145" i="6" s="1"/>
  <c r="AA145" i="6" s="1"/>
  <c r="AB145" i="6" s="1"/>
  <c r="AC145" i="6" s="1"/>
  <c r="AD145" i="6" s="1"/>
  <c r="AE145" i="6" s="1"/>
  <c r="AF145" i="6" s="1"/>
  <c r="AG145" i="6" s="1"/>
  <c r="AH145" i="6" s="1"/>
  <c r="Q38" i="6"/>
  <c r="R38" i="6" s="1"/>
  <c r="S38" i="6" s="1"/>
  <c r="T38" i="6" s="1"/>
  <c r="U38" i="6" s="1"/>
  <c r="V38" i="6" s="1"/>
  <c r="W38" i="6" s="1"/>
  <c r="X38" i="6" s="1"/>
  <c r="Y38" i="6" s="1"/>
  <c r="Z38" i="6" s="1"/>
  <c r="AA38" i="6" s="1"/>
  <c r="AB38" i="6" s="1"/>
  <c r="AC38" i="6" s="1"/>
  <c r="AD38" i="6" s="1"/>
  <c r="AE38" i="6" s="1"/>
  <c r="AF38" i="6" s="1"/>
  <c r="AG38" i="6" s="1"/>
  <c r="AH38" i="6" s="1"/>
  <c r="D99" i="5"/>
  <c r="E99" i="5" s="1"/>
  <c r="F99" i="5" s="1"/>
  <c r="G99" i="5" s="1"/>
  <c r="H99" i="5" s="1"/>
  <c r="I99" i="5" s="1"/>
  <c r="J99" i="5" s="1"/>
  <c r="K99" i="5" s="1"/>
  <c r="L99" i="5" s="1"/>
  <c r="M99" i="5" s="1"/>
  <c r="N99" i="5" s="1"/>
  <c r="O99" i="5" s="1"/>
  <c r="P99" i="5" s="1"/>
  <c r="Q99" i="5" s="1"/>
  <c r="R99" i="5" s="1"/>
  <c r="S99" i="5" s="1"/>
  <c r="T99" i="5" s="1"/>
  <c r="U99" i="5" s="1"/>
  <c r="V99" i="5" s="1"/>
  <c r="W99" i="5" s="1"/>
  <c r="X99" i="5" s="1"/>
  <c r="Y99" i="5" s="1"/>
  <c r="Z99" i="5" s="1"/>
  <c r="AA99" i="5" s="1"/>
  <c r="AB99" i="5" s="1"/>
  <c r="AC99" i="5" s="1"/>
  <c r="AD99" i="5" s="1"/>
  <c r="AE99" i="5" s="1"/>
  <c r="AF99" i="5" s="1"/>
  <c r="AG99" i="5" s="1"/>
  <c r="AH99" i="5" s="1"/>
  <c r="C97" i="5"/>
  <c r="D97" i="5" s="1"/>
  <c r="E97" i="5" s="1"/>
  <c r="F97" i="5" s="1"/>
  <c r="G97" i="5" s="1"/>
  <c r="H97" i="5" s="1"/>
  <c r="I97" i="5" s="1"/>
  <c r="J97" i="5" s="1"/>
  <c r="K97" i="5" s="1"/>
  <c r="L97" i="5" s="1"/>
  <c r="M97" i="5" s="1"/>
  <c r="N97" i="5" s="1"/>
  <c r="C111" i="6"/>
  <c r="D111" i="6" s="1"/>
  <c r="E111" i="6" s="1"/>
  <c r="F111" i="6" s="1"/>
  <c r="G111" i="6" s="1"/>
  <c r="H111" i="6" s="1"/>
  <c r="I111" i="6" s="1"/>
  <c r="J111" i="6" s="1"/>
  <c r="K111" i="6" s="1"/>
  <c r="L111" i="6" s="1"/>
  <c r="M111" i="6" s="1"/>
  <c r="N111" i="6" s="1"/>
  <c r="O111" i="6" s="1"/>
  <c r="P111" i="6" s="1"/>
  <c r="Q111" i="6" s="1"/>
  <c r="R111" i="6" s="1"/>
  <c r="S111" i="6" s="1"/>
  <c r="T111" i="6" s="1"/>
  <c r="U111" i="6" s="1"/>
  <c r="V111" i="6" s="1"/>
  <c r="W111" i="6" s="1"/>
  <c r="X111" i="6" s="1"/>
  <c r="Y111" i="6" s="1"/>
  <c r="Z111" i="6" s="1"/>
  <c r="AA111" i="6" s="1"/>
  <c r="AB111" i="6" s="1"/>
  <c r="AC111" i="6" s="1"/>
  <c r="AD111" i="6" s="1"/>
  <c r="AE111" i="6" s="1"/>
  <c r="AF111" i="6" s="1"/>
  <c r="AG111" i="6" s="1"/>
  <c r="AH111" i="6" s="1"/>
  <c r="O98" i="5"/>
  <c r="O3" i="5"/>
  <c r="P3" i="5" s="1"/>
  <c r="Q3" i="5" s="1"/>
  <c r="R3" i="5" s="1"/>
  <c r="S3" i="5" s="1"/>
  <c r="T3" i="5" s="1"/>
  <c r="U3" i="5" s="1"/>
  <c r="V3" i="5" s="1"/>
  <c r="W3" i="5" s="1"/>
  <c r="X3" i="5" s="1"/>
  <c r="Y3" i="5" s="1"/>
  <c r="Z3" i="5" s="1"/>
  <c r="AA3" i="5" s="1"/>
  <c r="AB3" i="5" s="1"/>
  <c r="AC3" i="5" s="1"/>
  <c r="AD3" i="5" s="1"/>
  <c r="AE3" i="5" s="1"/>
  <c r="AF3" i="5" s="1"/>
  <c r="AG3" i="5" s="1"/>
  <c r="AH3" i="5" s="1"/>
  <c r="AH97" i="5" l="1"/>
  <c r="O97" i="5"/>
  <c r="P97" i="5" s="1"/>
  <c r="Q97" i="5" s="1"/>
  <c r="R97" i="5" s="1"/>
  <c r="S97" i="5" s="1"/>
  <c r="T97" i="5" s="1"/>
  <c r="U97" i="5" s="1"/>
  <c r="V97" i="5" s="1"/>
  <c r="W97" i="5" s="1"/>
  <c r="X97" i="5" s="1"/>
  <c r="Y97" i="5" s="1"/>
  <c r="Z97" i="5" s="1"/>
  <c r="AA97" i="5" s="1"/>
  <c r="AB97" i="5" s="1"/>
  <c r="AC97" i="5" s="1"/>
  <c r="AD97" i="5" s="1"/>
  <c r="AE97" i="5" s="1"/>
  <c r="AF97" i="5" s="1"/>
  <c r="AG97" i="5" s="1"/>
</calcChain>
</file>

<file path=xl/sharedStrings.xml><?xml version="1.0" encoding="utf-8"?>
<sst xmlns="http://schemas.openxmlformats.org/spreadsheetml/2006/main" count="412" uniqueCount="113">
  <si>
    <r>
      <rPr>
        <b/>
        <sz val="11"/>
        <color indexed="8"/>
        <rFont val="Calibri"/>
        <family val="2"/>
      </rPr>
      <t>State of North Carolina 
Community Development Block Grant – Disaster Recovery (CDBG-DR) Program 
Projections of Expenditures and Outcomes - as of Quarter Ending March 31, 2022</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</si>
  <si>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</si>
  <si>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</si>
  <si>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</si>
  <si>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</si>
  <si>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</si>
  <si>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</si>
  <si>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</si>
  <si>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</si>
  <si>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</si>
  <si>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</si>
  <si>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</si>
  <si>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</si>
  <si>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</si>
  <si>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</si>
  <si>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</si>
  <si>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</si>
  <si>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</si>
  <si>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</si>
  <si>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</si>
  <si>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</si>
  <si>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</si>
  <si>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</si>
  <si>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</si>
  <si>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</si>
  <si>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</si>
  <si>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</si>
  <si>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</si>
  <si>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</si>
  <si>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</si>
  <si>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</si>
  <si>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</si>
  <si>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</si>
  <si>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</si>
  <si>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</si>
  <si>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</si>
  <si>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</si>
  <si>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</si>
  <si>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</si>
  <si>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</si>
  <si>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</si>
  <si>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</si>
  <si>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</si>
  <si>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</si>
  <si>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</si>
  <si>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</si>
  <si>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</si>
  <si>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</si>
  <si>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</si>
  <si>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</si>
  <si>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</si>
  <si>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</si>
  <si>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</si>
  <si>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</si>
  <si>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</si>
  <si>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</si>
  <si>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</si>
  <si>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</si>
  <si>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</si>
  <si>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</si>
  <si>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</si>
  <si>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</si>
  <si>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</si>
  <si>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</si>
  <si>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</si>
  <si>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</si>
  <si>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</si>
  <si>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</si>
  <si>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</si>
  <si>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</si>
  <si>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</si>
  <si>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</si>
  <si>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</si>
  <si>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</si>
  <si>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</si>
  <si>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</si>
  <si>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</si>
  <si>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</si>
  <si>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</si>
  <si>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</si>
  <si>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</si>
  <si>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</si>
  <si>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</si>
  <si>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</si>
  <si>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</si>
  <si>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</si>
  <si>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</si>
  <si>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</si>
  <si>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</si>
  <si>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</si>
  <si>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</si>
  <si>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</si>
  <si>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</si>
  <si>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</si>
  <si>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</si>
  <si>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</si>
  <si>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</si>
  <si>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</si>
  <si>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</si>
  <si>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Lmi</t>
  </si>
  <si>
    <t>Un</t>
  </si>
  <si>
    <t>Edgecombe</t>
  </si>
  <si>
    <t>Robeson</t>
  </si>
  <si>
    <t>NCORR</t>
  </si>
  <si>
    <t>Buyout</t>
  </si>
  <si>
    <t>Small Rental</t>
  </si>
  <si>
    <t>PHA</t>
  </si>
  <si>
    <t>MFH</t>
  </si>
  <si>
    <t>SBR</t>
  </si>
  <si>
    <t>Infrastructure</t>
  </si>
  <si>
    <t>QtD thru 06/30/22</t>
  </si>
  <si>
    <t>QtD thru 12/31/21</t>
  </si>
  <si>
    <t>QtD thru 03/31/22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</si>
</sst>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3"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8"/>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06">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0" borderId="4" xfId="0" applyFont="1" applyBorder="1" applyAlignment="1">
      <alignment horizontal="left"/>
    </xf>
    <xf numFmtId="0" fontId="0" fillId="3" borderId="0" xfId="0" applyFill="1"/>
    <xf numFmtId="3" fontId="0" fillId="3" borderId="0" xfId="0" applyNumberFormat="1" applyFill="1"/>
    <xf numFmtId="0" fontId="0" fillId="0" borderId="0" xfId="0" applyFill="1"/>
    <xf numFmtId="3" fontId="0" fillId="0" borderId="4" xfId="0" applyNumberFormat="1" applyFont="1" applyBorder="1"/>
    <xf numFmtId="0" fontId="0" fillId="0" borderId="0" xfId="0" applyFill="1" applyAlignment="1">
      <alignment horizontal="left" indent="1"/>
    </xf>
    <xf numFmtId="0" fontId="4" fillId="0" borderId="0" xfId="0" applyFont="1"/>
    <xf numFmtId="0" fontId="4" fillId="0" borderId="0" xfId="0" applyFont="1" applyFill="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applyFill="1"/>
    <xf numFmtId="0" fontId="0" fillId="5" borderId="0" xfId="0" applyFill="1"/>
    <xf numFmtId="0" fontId="0" fillId="0" borderId="0" xfId="0" applyAlignment="1">
      <alignment horizontal="left" wrapText="1"/>
    </xf>
    <xf numFmtId="3" fontId="0" fillId="4" borderId="0" xfId="0" applyNumberFormat="1" applyFill="1"/>
    <xf numFmtId="0" fontId="0" fillId="3" borderId="0" xfId="0" applyNumberFormat="1" applyFill="1"/>
    <xf numFmtId="0" fontId="0" fillId="0" borderId="0" xfId="0" applyNumberFormat="1" applyFill="1"/>
    <xf numFmtId="0" fontId="4" fillId="3" borderId="0" xfId="0" applyFont="1" applyFill="1"/>
    <xf numFmtId="0" fontId="0" fillId="0" borderId="0" xfId="0" applyAlignment="1">
      <alignment horizontal="left" wrapText="1" indent="1"/>
    </xf>
    <xf numFmtId="164" fontId="0" fillId="5" borderId="0" xfId="0" applyNumberFormat="1" applyFill="1"/>
    <xf numFmtId="166" fontId="0" fillId="5" borderId="0" xfId="0" applyNumberFormat="1" applyFill="1" applyBorder="1"/>
    <xf numFmtId="164" fontId="4" fillId="5" borderId="0" xfId="0" applyNumberFormat="1" applyFont="1" applyFill="1"/>
    <xf numFmtId="0" fontId="0" fillId="0" borderId="0" xfId="0" applyFont="1" applyFill="1" applyBorder="1"/>
    <xf numFmtId="0" fontId="0" fillId="3" borderId="0" xfId="0" applyNumberFormat="1" applyFont="1" applyFill="1"/>
    <xf numFmtId="1" fontId="0" fillId="3" borderId="0" xfId="0" applyNumberFormat="1" applyFont="1" applyFill="1"/>
    <xf numFmtId="0" fontId="0" fillId="3" borderId="0" xfId="0" applyFont="1" applyFill="1"/>
    <xf numFmtId="165" fontId="0" fillId="3" borderId="0" xfId="0" applyNumberFormat="1" applyFont="1" applyFill="1"/>
    <xf numFmtId="0" fontId="0" fillId="3" borderId="0" xfId="0" applyNumberFormat="1" applyFont="1" applyFill="1" applyAlignment="1">
      <alignment vertical="center"/>
    </xf>
    <xf numFmtId="0" fontId="0" fillId="0" borderId="0" xfId="0" applyNumberFormat="1" applyFont="1" applyFill="1" applyAlignment="1">
      <alignment vertical="center"/>
    </xf>
    <xf numFmtId="0" fontId="5" fillId="0" borderId="0" xfId="0" applyFont="1" applyAlignment="1">
      <alignment horizontal="left" indent="1"/>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6" fillId="0" borderId="0" xfId="0" quotePrefix="1" applyFont="1" applyAlignment="1">
      <alignment horizontal="left" indent="1"/>
    </xf>
    <xf numFmtId="164" fontId="0" fillId="0" borderId="0" xfId="0" applyNumberFormat="1" applyFill="1"/>
    <xf numFmtId="44" fontId="0" fillId="0" borderId="0" xfId="2" applyFont="1"/>
    <xf numFmtId="44" fontId="0" fillId="0" borderId="0" xfId="0" applyNumberFormat="1"/>
    <xf numFmtId="3" fontId="0" fillId="5" borderId="4" xfId="0" applyNumberFormat="1" applyFont="1" applyFill="1" applyBorder="1"/>
    <xf numFmtId="166" fontId="0" fillId="0" borderId="0" xfId="2" applyNumberFormat="1" applyFont="1"/>
    <xf numFmtId="9" fontId="0" fillId="0" borderId="0" xfId="3" applyFont="1"/>
    <xf numFmtId="0" fontId="0" fillId="0" borderId="0" xfId="0" applyFill="1" applyAlignment="1">
      <alignment horizontal="left" wrapText="1"/>
    </xf>
    <xf numFmtId="0" fontId="0" fillId="0" borderId="5" xfId="0" applyBorder="1"/>
    <xf numFmtId="0" fontId="0" fillId="0" borderId="6" xfId="0" applyBorder="1"/>
    <xf numFmtId="167" fontId="3" fillId="0" borderId="0" xfId="0" applyNumberFormat="1" applyFont="1"/>
    <xf numFmtId="0" fontId="0" fillId="5" borderId="0" xfId="0" applyFont="1" applyFill="1"/>
    <xf numFmtId="0" fontId="7" fillId="0" borderId="0" xfId="0" applyFont="1"/>
    <xf numFmtId="0" fontId="7" fillId="3" borderId="0" xfId="0" applyFont="1" applyFill="1"/>
    <xf numFmtId="3" fontId="7" fillId="0" borderId="0" xfId="0" applyNumberFormat="1" applyFont="1"/>
    <xf numFmtId="0" fontId="7" fillId="3" borderId="0" xfId="0" applyNumberFormat="1" applyFont="1" applyFill="1"/>
    <xf numFmtId="0" fontId="7" fillId="0" borderId="0" xfId="0" applyFont="1" applyFill="1"/>
    <xf numFmtId="49" fontId="0" fillId="2" borderId="4" xfId="0" applyNumberFormat="1" applyFont="1" applyFill="1" applyBorder="1" applyAlignment="1">
      <alignment horizontal="right"/>
    </xf>
    <xf numFmtId="0" fontId="0" fillId="0" borderId="0" xfId="0" applyFont="1"/>
    <xf numFmtId="3" fontId="0" fillId="0" borderId="0" xfId="0" applyNumberFormat="1" applyFont="1"/>
    <xf numFmtId="3" fontId="0" fillId="3" borderId="0" xfId="0" applyNumberFormat="1" applyFont="1" applyFill="1"/>
    <xf numFmtId="3" fontId="0" fillId="5" borderId="0" xfId="0" applyNumberFormat="1" applyFont="1" applyFill="1"/>
    <xf numFmtId="3" fontId="0" fillId="4" borderId="0" xfId="0" applyNumberFormat="1" applyFont="1" applyFill="1"/>
    <xf numFmtId="0" fontId="8" fillId="0" borderId="0" xfId="0" applyFont="1"/>
    <xf numFmtId="0" fontId="8" fillId="3" borderId="0" xfId="0" applyFont="1" applyFill="1"/>
    <xf numFmtId="3" fontId="8" fillId="0" borderId="0" xfId="0" applyNumberFormat="1" applyFont="1"/>
    <xf numFmtId="0" fontId="8" fillId="3" borderId="0" xfId="0" applyNumberFormat="1" applyFont="1" applyFill="1"/>
    <xf numFmtId="0" fontId="8" fillId="0" borderId="0" xfId="0" applyFont="1" applyFill="1"/>
    <xf numFmtId="0" fontId="9" fillId="5" borderId="0" xfId="0" applyFont="1" applyFill="1"/>
    <xf numFmtId="0" fontId="11" fillId="0" borderId="6" xfId="0" applyFont="1" applyFill="1" applyBorder="1"/>
    <xf numFmtId="167" fontId="11" fillId="0" borderId="6" xfId="0" applyNumberFormat="1" applyFont="1" applyFill="1" applyBorder="1"/>
    <xf numFmtId="44" fontId="11" fillId="0" borderId="6" xfId="2" applyFont="1" applyFill="1" applyBorder="1"/>
    <xf numFmtId="164" fontId="11" fillId="0" borderId="6" xfId="0" applyNumberFormat="1" applyFont="1" applyFill="1" applyBorder="1"/>
    <xf numFmtId="0" fontId="11" fillId="0" borderId="0" xfId="0" applyFont="1" applyFill="1" applyBorder="1"/>
    <xf numFmtId="167" fontId="11" fillId="0" borderId="0" xfId="0" applyNumberFormat="1" applyFont="1" applyFill="1"/>
    <xf numFmtId="167" fontId="11" fillId="0" borderId="0" xfId="0" applyNumberFormat="1" applyFont="1" applyFill="1" applyBorder="1"/>
    <xf numFmtId="4" fontId="11" fillId="0" borderId="0" xfId="0" applyNumberFormat="1" applyFont="1" applyFill="1"/>
    <xf numFmtId="0" fontId="11" fillId="0" borderId="0" xfId="0" applyFont="1" applyFill="1"/>
    <xf numFmtId="0" fontId="10" fillId="0" borderId="0" xfId="0" applyFont="1" applyFill="1" applyBorder="1"/>
    <xf numFmtId="167" fontId="10" fillId="0" borderId="0" xfId="0" applyNumberFormat="1" applyFont="1" applyFill="1"/>
    <xf numFmtId="166" fontId="11" fillId="0" borderId="0" xfId="0" applyNumberFormat="1" applyFont="1" applyFill="1"/>
    <xf numFmtId="0" fontId="11" fillId="0" borderId="0" xfId="0" applyFont="1"/>
    <xf numFmtId="44" fontId="11" fillId="0" borderId="0" xfId="2" applyFont="1" applyFill="1"/>
    <xf numFmtId="44" fontId="11" fillId="0" borderId="0" xfId="2" applyFont="1"/>
    <xf numFmtId="164" fontId="11" fillId="0" borderId="0" xfId="0" applyNumberFormat="1" applyFont="1" applyAlignment="1">
      <alignment wrapText="1"/>
    </xf>
    <xf numFmtId="164" fontId="10" fillId="0" borderId="0" xfId="0" applyNumberFormat="1" applyFont="1"/>
    <xf numFmtId="44" fontId="10" fillId="0" borderId="0" xfId="2" applyFont="1"/>
    <xf numFmtId="164" fontId="11" fillId="0" borderId="0" xfId="0" applyNumberFormat="1" applyFont="1"/>
    <xf numFmtId="9" fontId="11" fillId="0" borderId="0" xfId="3" applyFont="1"/>
    <xf numFmtId="164" fontId="11" fillId="0" borderId="0" xfId="0" applyNumberFormat="1" applyFont="1" applyFill="1"/>
    <xf numFmtId="0" fontId="11" fillId="0" borderId="0" xfId="0" applyFont="1" applyFill="1" applyAlignment="1">
      <alignment wrapText="1"/>
    </xf>
    <xf numFmtId="0" fontId="10" fillId="0" borderId="0" xfId="0" applyFont="1"/>
    <xf numFmtId="166" fontId="11" fillId="0" borderId="0" xfId="2" applyNumberFormat="1" applyFont="1"/>
    <xf numFmtId="166" fontId="11" fillId="0" borderId="0" xfId="2" applyNumberFormat="1" applyFont="1" applyFill="1"/>
    <xf numFmtId="167" fontId="11" fillId="0" borderId="0" xfId="0" applyNumberFormat="1" applyFont="1"/>
    <xf numFmtId="4" fontId="10" fillId="0" borderId="0" xfId="0" applyNumberFormat="1" applyFont="1"/>
    <xf numFmtId="0" fontId="10" fillId="0" borderId="0" xfId="0" applyFont="1" applyAlignment="1">
      <alignment horizontal="left" indent="1"/>
    </xf>
    <xf numFmtId="165" fontId="11" fillId="0" borderId="0" xfId="1" applyNumberFormat="1" applyFont="1" applyFill="1"/>
    <xf numFmtId="0" fontId="11"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Proj'!$B$3:$AH$3</c:f>
              <c:numCache>
                <c:formatCode>"$"#,##0</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Proj'!$B$5:$AH$5</c:f>
              <c:numCache>
                <c:formatCode>"$"#,##0</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133973326.99999999</c:v>
                </c:pt>
                <c:pt idx="21">
                  <c:v>133973326.99999999</c:v>
                </c:pt>
                <c:pt idx="22">
                  <c:v>133973326.99999999</c:v>
                </c:pt>
                <c:pt idx="23">
                  <c:v>133973326.99999999</c:v>
                </c:pt>
                <c:pt idx="24">
                  <c:v>133973326.99999999</c:v>
                </c:pt>
                <c:pt idx="25">
                  <c:v>133973326.99999999</c:v>
                </c:pt>
                <c:pt idx="26">
                  <c:v>133973326.99999999</c:v>
                </c:pt>
                <c:pt idx="27">
                  <c:v>133973326.99999999</c:v>
                </c:pt>
                <c:pt idx="28">
                  <c:v>133973326.99999999</c:v>
                </c:pt>
                <c:pt idx="29">
                  <c:v>133973326.99999999</c:v>
                </c:pt>
                <c:pt idx="30">
                  <c:v>133973326.99999999</c:v>
                </c:pt>
                <c:pt idx="31">
                  <c:v>133973326.99999999</c:v>
                </c:pt>
                <c:pt idx="32">
                  <c:v>133973326.99999999</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Proj'!$A$35</c:f>
              <c:strCache>
                <c:ptCount val="1"/>
                <c:pt idx="0">
                  <c:v>Projected Expenditures</c:v>
                </c:pt>
              </c:strCache>
            </c:strRef>
          </c:tx>
          <c:marker>
            <c:symbol val="diamond"/>
            <c:size val="4"/>
          </c:marker>
          <c:cat>
            <c:strRef>
              <c:f>'Financial Proj'!$B$34:$AH$34</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Proj'!$B$35:$AH$35</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7059985</c:v>
                </c:pt>
                <c:pt idx="19">
                  <c:v>7809985</c:v>
                </c:pt>
                <c:pt idx="20">
                  <c:v>8809985</c:v>
                </c:pt>
                <c:pt idx="21">
                  <c:v>9809985</c:v>
                </c:pt>
                <c:pt idx="22">
                  <c:v>10809985</c:v>
                </c:pt>
                <c:pt idx="23">
                  <c:v>11809985</c:v>
                </c:pt>
                <c:pt idx="24">
                  <c:v>13309985</c:v>
                </c:pt>
                <c:pt idx="25">
                  <c:v>14809985</c:v>
                </c:pt>
                <c:pt idx="26">
                  <c:v>16409985</c:v>
                </c:pt>
                <c:pt idx="27">
                  <c:v>18009985</c:v>
                </c:pt>
                <c:pt idx="28">
                  <c:v>19500000</c:v>
                </c:pt>
                <c:pt idx="29">
                  <c:v>20500000</c:v>
                </c:pt>
                <c:pt idx="30">
                  <c:v>21500000</c:v>
                </c:pt>
                <c:pt idx="31">
                  <c:v>22000000</c:v>
                </c:pt>
                <c:pt idx="32">
                  <c:v>22500000</c:v>
                </c:pt>
              </c:numCache>
            </c:numRef>
          </c:val>
          <c:smooth val="0"/>
          <c:extLst>
            <c:ext xmlns:c16="http://schemas.microsoft.com/office/drawing/2014/chart" uri="{C3380CC4-5D6E-409C-BE32-E72D297353CC}">
              <c16:uniqueId val="{00000000-E138-4991-AD27-06D4569B6EE1}"/>
            </c:ext>
          </c:extLst>
        </c:ser>
        <c:ser>
          <c:idx val="1"/>
          <c:order val="1"/>
          <c:tx>
            <c:strRef>
              <c:f>'Financial Proj'!$A$37</c:f>
              <c:strCache>
                <c:ptCount val="1"/>
                <c:pt idx="0">
                  <c:v>Actual Expenditure</c:v>
                </c:pt>
              </c:strCache>
            </c:strRef>
          </c:tx>
          <c:cat>
            <c:strRef>
              <c:f>'Financial Proj'!$B$34:$AH$34</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Proj'!$B$37:$AH$37</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4975185.9000000004</c:v>
                </c:pt>
                <c:pt idx="21">
                  <c:v>4975185.9000000004</c:v>
                </c:pt>
                <c:pt idx="22">
                  <c:v>4975185.9000000004</c:v>
                </c:pt>
                <c:pt idx="23">
                  <c:v>4975185.9000000004</c:v>
                </c:pt>
                <c:pt idx="24">
                  <c:v>4975185.9000000004</c:v>
                </c:pt>
                <c:pt idx="25">
                  <c:v>4975185.9000000004</c:v>
                </c:pt>
                <c:pt idx="26">
                  <c:v>4975185.9000000004</c:v>
                </c:pt>
                <c:pt idx="27">
                  <c:v>4975185.9000000004</c:v>
                </c:pt>
                <c:pt idx="28">
                  <c:v>4975185.9000000004</c:v>
                </c:pt>
                <c:pt idx="29">
                  <c:v>4975185.9000000004</c:v>
                </c:pt>
                <c:pt idx="30">
                  <c:v>4975185.9000000004</c:v>
                </c:pt>
                <c:pt idx="31">
                  <c:v>4975185.9000000004</c:v>
                </c:pt>
                <c:pt idx="32">
                  <c:v>4975185.9000000004</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Proj'!$A$67</c:f>
              <c:strCache>
                <c:ptCount val="1"/>
                <c:pt idx="0">
                  <c:v>Projected Expenditures</c:v>
                </c:pt>
              </c:strCache>
            </c:strRef>
          </c:tx>
          <c:marker>
            <c:symbol val="diamond"/>
            <c:size val="4"/>
          </c:marker>
          <c:cat>
            <c:strRef>
              <c:f>'Financial Proj'!$B$66:$AH$66</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Proj'!$B$67:$AH$67</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13548080.199999999</c:v>
                </c:pt>
                <c:pt idx="14">
                  <c:v>13739672.199999999</c:v>
                </c:pt>
                <c:pt idx="15">
                  <c:v>13889672.199999999</c:v>
                </c:pt>
                <c:pt idx="16">
                  <c:v>14039672.199999999</c:v>
                </c:pt>
                <c:pt idx="17">
                  <c:v>14189672.199999999</c:v>
                </c:pt>
                <c:pt idx="18">
                  <c:v>14339672.199999999</c:v>
                </c:pt>
                <c:pt idx="19">
                  <c:v>14419672.199999999</c:v>
                </c:pt>
                <c:pt idx="20">
                  <c:v>14499672.199999999</c:v>
                </c:pt>
                <c:pt idx="21">
                  <c:v>14579672.199999999</c:v>
                </c:pt>
                <c:pt idx="22">
                  <c:v>14659672.199999999</c:v>
                </c:pt>
                <c:pt idx="23">
                  <c:v>14739672.199999999</c:v>
                </c:pt>
                <c:pt idx="24">
                  <c:v>14819672.199999999</c:v>
                </c:pt>
                <c:pt idx="25">
                  <c:v>14899672.199999999</c:v>
                </c:pt>
                <c:pt idx="26">
                  <c:v>14899672.199999999</c:v>
                </c:pt>
                <c:pt idx="27">
                  <c:v>14899672.199999999</c:v>
                </c:pt>
                <c:pt idx="28">
                  <c:v>14899672.199999999</c:v>
                </c:pt>
                <c:pt idx="29">
                  <c:v>14899672.199999999</c:v>
                </c:pt>
                <c:pt idx="30">
                  <c:v>14899672.199999999</c:v>
                </c:pt>
                <c:pt idx="31">
                  <c:v>14899672.199999999</c:v>
                </c:pt>
                <c:pt idx="32">
                  <c:v>14899672.199999999</c:v>
                </c:pt>
              </c:numCache>
            </c:numRef>
          </c:val>
          <c:smooth val="0"/>
          <c:extLst>
            <c:ext xmlns:c16="http://schemas.microsoft.com/office/drawing/2014/chart" uri="{C3380CC4-5D6E-409C-BE32-E72D297353CC}">
              <c16:uniqueId val="{00000000-6351-4279-A28B-A19DDF31F487}"/>
            </c:ext>
          </c:extLst>
        </c:ser>
        <c:ser>
          <c:idx val="1"/>
          <c:order val="1"/>
          <c:tx>
            <c:strRef>
              <c:f>'Financial Proj'!$A$69</c:f>
              <c:strCache>
                <c:ptCount val="1"/>
                <c:pt idx="0">
                  <c:v>Actual Expenditure</c:v>
                </c:pt>
              </c:strCache>
            </c:strRef>
          </c:tx>
          <c:cat>
            <c:strRef>
              <c:f>'Financial Proj'!$B$66:$AH$66</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Proj'!$B$69:$AH$69</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14163213.989999998</c:v>
                </c:pt>
                <c:pt idx="14">
                  <c:v>14215479.329999998</c:v>
                </c:pt>
                <c:pt idx="15">
                  <c:v>14487603.619999997</c:v>
                </c:pt>
                <c:pt idx="16">
                  <c:v>14820010.919999998</c:v>
                </c:pt>
                <c:pt idx="17">
                  <c:v>14896224.379999999</c:v>
                </c:pt>
                <c:pt idx="18">
                  <c:v>15222735.609999999</c:v>
                </c:pt>
                <c:pt idx="19">
                  <c:v>15222877.07</c:v>
                </c:pt>
                <c:pt idx="20">
                  <c:v>15222877.07</c:v>
                </c:pt>
                <c:pt idx="21">
                  <c:v>15222877.07</c:v>
                </c:pt>
                <c:pt idx="22">
                  <c:v>15222877.07</c:v>
                </c:pt>
                <c:pt idx="23">
                  <c:v>15222877.07</c:v>
                </c:pt>
                <c:pt idx="24">
                  <c:v>15222877.07</c:v>
                </c:pt>
                <c:pt idx="25">
                  <c:v>15222877.07</c:v>
                </c:pt>
                <c:pt idx="26">
                  <c:v>15222877.07</c:v>
                </c:pt>
                <c:pt idx="27">
                  <c:v>15222877.07</c:v>
                </c:pt>
                <c:pt idx="28">
                  <c:v>15222877.07</c:v>
                </c:pt>
                <c:pt idx="29">
                  <c:v>15222877.07</c:v>
                </c:pt>
                <c:pt idx="30">
                  <c:v>15222877.07</c:v>
                </c:pt>
                <c:pt idx="31">
                  <c:v>15222877.07</c:v>
                </c:pt>
                <c:pt idx="32">
                  <c:v>15222877.07</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Proj'!$A$97</c:f>
              <c:strCache>
                <c:ptCount val="1"/>
                <c:pt idx="0">
                  <c:v>Projected Expenditures</c:v>
                </c:pt>
              </c:strCache>
            </c:strRef>
          </c:tx>
          <c:marker>
            <c:symbol val="diamond"/>
            <c:size val="4"/>
          </c:marker>
          <c:cat>
            <c:strRef>
              <c:f>'Financial Proj'!$B$96:$AH$96</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Proj'!$B$97:$AH$97</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24575261.169999998</c:v>
                </c:pt>
                <c:pt idx="9">
                  <c:v>37337324.170000002</c:v>
                </c:pt>
                <c:pt idx="10">
                  <c:v>53082738.170000002</c:v>
                </c:pt>
                <c:pt idx="11">
                  <c:v>70032788.170000002</c:v>
                </c:pt>
                <c:pt idx="12">
                  <c:v>89126707.770000011</c:v>
                </c:pt>
                <c:pt idx="13">
                  <c:v>99519559.30583334</c:v>
                </c:pt>
                <c:pt idx="14">
                  <c:v>109604002.84166667</c:v>
                </c:pt>
                <c:pt idx="15">
                  <c:v>120046854.3775</c:v>
                </c:pt>
                <c:pt idx="16">
                  <c:v>130489705.91333333</c:v>
                </c:pt>
                <c:pt idx="17">
                  <c:v>141182557.44916666</c:v>
                </c:pt>
                <c:pt idx="18">
                  <c:v>151875408.98499998</c:v>
                </c:pt>
                <c:pt idx="19">
                  <c:v>159159477.98499998</c:v>
                </c:pt>
                <c:pt idx="20">
                  <c:v>166693546.98499998</c:v>
                </c:pt>
                <c:pt idx="21">
                  <c:v>174227615.98499998</c:v>
                </c:pt>
                <c:pt idx="22">
                  <c:v>181761684.98499998</c:v>
                </c:pt>
                <c:pt idx="23">
                  <c:v>189295753.98499998</c:v>
                </c:pt>
                <c:pt idx="24">
                  <c:v>196329824.98499998</c:v>
                </c:pt>
                <c:pt idx="25">
                  <c:v>203363895.98499998</c:v>
                </c:pt>
                <c:pt idx="26">
                  <c:v>210417966.98499998</c:v>
                </c:pt>
                <c:pt idx="27">
                  <c:v>217472037.98499998</c:v>
                </c:pt>
                <c:pt idx="28">
                  <c:v>224416123.98499998</c:v>
                </c:pt>
                <c:pt idx="29">
                  <c:v>230870194.98499998</c:v>
                </c:pt>
                <c:pt idx="30">
                  <c:v>233870194.98499998</c:v>
                </c:pt>
                <c:pt idx="31">
                  <c:v>235165112.98499998</c:v>
                </c:pt>
                <c:pt idx="32">
                  <c:v>236422222.98499998</c:v>
                </c:pt>
              </c:numCache>
            </c:numRef>
          </c:val>
          <c:smooth val="0"/>
          <c:extLst>
            <c:ext xmlns:c16="http://schemas.microsoft.com/office/drawing/2014/chart" uri="{C3380CC4-5D6E-409C-BE32-E72D297353CC}">
              <c16:uniqueId val="{00000000-81E8-466E-9B30-F5D1F38436E1}"/>
            </c:ext>
          </c:extLst>
        </c:ser>
        <c:ser>
          <c:idx val="1"/>
          <c:order val="1"/>
          <c:tx>
            <c:strRef>
              <c:f>'Financial Proj'!$A$99</c:f>
              <c:strCache>
                <c:ptCount val="1"/>
                <c:pt idx="0">
                  <c:v>Actual Expenditure</c:v>
                </c:pt>
              </c:strCache>
            </c:strRef>
          </c:tx>
          <c:cat>
            <c:strRef>
              <c:f>'Financial Proj'!$B$96:$AH$96</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Proj'!$B$99:$AH$99</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27079627.189999998</c:v>
                </c:pt>
                <c:pt idx="9">
                  <c:v>39841690.189999998</c:v>
                </c:pt>
                <c:pt idx="10">
                  <c:v>52743413.739999995</c:v>
                </c:pt>
                <c:pt idx="11">
                  <c:v>69434301.699999988</c:v>
                </c:pt>
                <c:pt idx="12">
                  <c:v>87976085.299999982</c:v>
                </c:pt>
                <c:pt idx="13">
                  <c:v>102045470.47999999</c:v>
                </c:pt>
                <c:pt idx="14">
                  <c:v>113304980.63</c:v>
                </c:pt>
                <c:pt idx="15">
                  <c:v>125420001.55</c:v>
                </c:pt>
                <c:pt idx="16">
                  <c:v>131822526.3</c:v>
                </c:pt>
                <c:pt idx="17">
                  <c:v>138510840.12</c:v>
                </c:pt>
                <c:pt idx="18">
                  <c:v>148800802.34999999</c:v>
                </c:pt>
                <c:pt idx="19">
                  <c:v>154171389.97</c:v>
                </c:pt>
                <c:pt idx="20">
                  <c:v>154171389.97</c:v>
                </c:pt>
                <c:pt idx="21">
                  <c:v>154171389.97</c:v>
                </c:pt>
                <c:pt idx="22">
                  <c:v>154171389.97</c:v>
                </c:pt>
                <c:pt idx="23">
                  <c:v>154171389.97</c:v>
                </c:pt>
                <c:pt idx="24">
                  <c:v>154171389.97</c:v>
                </c:pt>
                <c:pt idx="25">
                  <c:v>154171389.97</c:v>
                </c:pt>
                <c:pt idx="26">
                  <c:v>154171389.97</c:v>
                </c:pt>
                <c:pt idx="27">
                  <c:v>154171389.97</c:v>
                </c:pt>
                <c:pt idx="28">
                  <c:v>154171389.97</c:v>
                </c:pt>
                <c:pt idx="29">
                  <c:v>154171389.97</c:v>
                </c:pt>
                <c:pt idx="30">
                  <c:v>154171389.97</c:v>
                </c:pt>
                <c:pt idx="31">
                  <c:v>154171389.97</c:v>
                </c:pt>
                <c:pt idx="32">
                  <c:v>154171389.97</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Proj'!$B$4:$AH$4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Proj'!$B$6:$AH$6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Proj'!$B$36:$AH$36</c:f>
              <c:numCache>
                <c:formatCode>#,##0</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Proj'!$B$38:$AH$38</c:f>
              <c:numCache>
                <c:formatCode>#,##0</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Proj'!$A$68</c:f>
              <c:strCache>
                <c:ptCount val="1"/>
                <c:pt idx="0">
                  <c:v>Projected Facilities</c:v>
                </c:pt>
              </c:strCache>
            </c:strRef>
          </c:tx>
          <c:marker>
            <c:symbol val="diamond"/>
            <c:size val="4"/>
          </c:marker>
          <c:cat>
            <c:strRef>
              <c:f>'Performance Proj'!$B$67:$AH$67</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Proj'!$B$68:$AH$68</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Cache>
            </c:numRef>
          </c:val>
          <c:smooth val="0"/>
          <c:extLst>
            <c:ext xmlns:c16="http://schemas.microsoft.com/office/drawing/2014/chart" uri="{C3380CC4-5D6E-409C-BE32-E72D297353CC}">
              <c16:uniqueId val="{00000000-FEF1-4B41-9B98-11D74AE29122}"/>
            </c:ext>
          </c:extLst>
        </c:ser>
        <c:ser>
          <c:idx val="1"/>
          <c:order val="1"/>
          <c:tx>
            <c:strRef>
              <c:f>'Performance Proj'!$A$70</c:f>
              <c:strCache>
                <c:ptCount val="1"/>
                <c:pt idx="0">
                  <c:v>Actual Facilities</c:v>
                </c:pt>
              </c:strCache>
            </c:strRef>
          </c:tx>
          <c:cat>
            <c:strRef>
              <c:f>'Performance Proj'!$B$67:$AH$67</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Proj'!$B$70:$AH$70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FEF1-4B41-9B98-11D74AE29122}"/>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Proj'!$A$111</c:f>
              <c:strCache>
                <c:ptCount val="1"/>
                <c:pt idx="0">
                  <c:v>Projected Jobs</c:v>
                </c:pt>
              </c:strCache>
            </c:strRef>
          </c:tx>
          <c:marker>
            <c:symbol val="diamond"/>
            <c:size val="2"/>
          </c:marker>
          <c:cat>
            <c:strRef>
              <c:f>'Performance Proj'!$B$110:$AH$110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Proj'!$B$111:$AH$111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116</c:v>
                </c:pt>
                <c:pt idx="15">
                  <c:v>232</c:v>
                </c:pt>
                <c:pt idx="16">
                  <c:v>348</c:v>
                </c:pt>
                <c:pt idx="17">
                  <c:v>464</c:v>
                </c:pt>
                <c:pt idx="18">
                  <c:v>464</c:v>
                </c:pt>
                <c:pt idx="19">
                  <c:v>464</c:v>
                </c:pt>
                <c:pt idx="20">
                  <c:v>464</c:v>
                </c:pt>
                <c:pt idx="21">
                  <c:v>464</c:v>
                </c:pt>
                <c:pt idx="22">
                  <c:v>464</c:v>
                </c:pt>
                <c:pt idx="23">
                  <c:v>464</c:v>
                </c:pt>
                <c:pt idx="24">
                  <c:v>464</c:v>
                </c:pt>
                <c:pt idx="25">
                  <c:v>464</c:v>
                </c:pt>
                <c:pt idx="26">
                  <c:v>464</c:v>
                </c:pt>
                <c:pt idx="27">
                  <c:v>464</c:v>
                </c:pt>
                <c:pt idx="28">
                  <c:v>464</c:v>
                </c:pt>
                <c:pt idx="29">
                  <c:v>464</c:v>
                </c:pt>
                <c:pt idx="30">
                  <c:v>464</c:v>
                </c:pt>
                <c:pt idx="31">
                  <c:v>464</c:v>
                </c:pt>
                <c:pt idx="32">
                  <c:v>464</c:v>
                </c:pt>
              </c:numCache>
            </c:numRef>
          </c:val>
          <c:smooth val="0"/>
          <c:extLst>
            <c:ext xmlns:c16="http://schemas.microsoft.com/office/drawing/2014/chart" uri="{C3380CC4-5D6E-409C-BE32-E72D297353CC}">
              <c16:uniqueId val="{00000000-F625-44A0-B283-A84D154E88A0}"/>
            </c:ext>
          </c:extLst>
        </c:ser>
        <c:ser>
          <c:idx val="1"/>
          <c:order val="1"/>
          <c:tx>
            <c:strRef>
              <c:f>'Performance Proj'!$A$113</c:f>
              <c:strCache>
                <c:ptCount val="1"/>
                <c:pt idx="0">
                  <c:v>Actual Jobs</c:v>
                </c:pt>
              </c:strCache>
            </c:strRef>
          </c:tx>
          <c:cat>
            <c:strRef>
              <c:f>'Performance Proj'!$B$110:$AH$110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Proj'!$B$113:$AH$113</c:f>
              <c:numCache>
                <c:formatCode>#,##0</c:formatCode>
                <c:ptCount val="33"/>
                <c:pt idx="0">
                  <c:v>0</c:v>
                </c:pt>
                <c:pt idx="1">
                  <c:v>0</c:v>
                </c:pt>
                <c:pt idx="2">
                  <c:v>0</c:v>
                </c:pt>
                <c:pt idx="3">
                  <c:v>0</c:v>
                </c:pt>
                <c:pt idx="4">
                  <c:v>0</c:v>
                </c:pt>
                <c:pt idx="5">
                  <c:v>0</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strRef>
              <c:f>'Performance Proj'!$A$145</c:f>
              <c:strCache>
                <c:ptCount val="1"/>
                <c:pt idx="0">
                  <c:v>Projected Linear Feet of Public Improvements</c:v>
                </c:pt>
              </c:strCache>
            </c:strRef>
          </c:tx>
          <c:marker>
            <c:symbol val="diamond"/>
            <c:size val="4"/>
          </c:marker>
          <c:cat>
            <c:strRef>
              <c:f>'Performance Proj'!$B$144:$AH$144</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Proj'!$B$145:$AH$145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Cache>
            </c:numRef>
          </c:val>
          <c:smooth val="0"/>
          <c:extLst>
            <c:ext xmlns:c16="http://schemas.microsoft.com/office/drawing/2014/chart" uri="{C3380CC4-5D6E-409C-BE32-E72D297353CC}">
              <c16:uniqueId val="{00000000-626C-4416-A9F4-64EF982BB1CA}"/>
            </c:ext>
          </c:extLst>
        </c:ser>
        <c:ser>
          <c:idx val="1"/>
          <c:order val="1"/>
          <c:tx>
            <c:strRef>
              <c:f>'Performance Proj'!$A$147</c:f>
              <c:strCache>
                <c:ptCount val="1"/>
                <c:pt idx="0">
                  <c:v>Actual Linear Feet of Public Improvements</c:v>
                </c:pt>
              </c:strCache>
            </c:strRef>
          </c:tx>
          <c:cat>
            <c:strRef>
              <c:f>'Performance Proj'!$B$144:$AH$144</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Proj'!$B$147:$AH$147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626C-4416-A9F4-64EF982BB1CA}"/>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149014</xdr:colOff>
      <xdr:row>8</xdr:row>
      <xdr:rowOff>3386</xdr:rowOff>
    </xdr:from>
    <xdr:to>
      <xdr:col>4</xdr:col>
      <xdr:colOff>749300</xdr:colOff>
      <xdr:row>26</xdr:row>
      <xdr:rowOff>50799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141394</xdr:colOff>
      <xdr:row>39</xdr:row>
      <xdr:rowOff>62654</xdr:rowOff>
    </xdr:from>
    <xdr:to>
      <xdr:col>4</xdr:col>
      <xdr:colOff>690245</xdr:colOff>
      <xdr:row>57</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175260</xdr:colOff>
      <xdr:row>72</xdr:row>
      <xdr:rowOff>18839</xdr:rowOff>
    </xdr:from>
    <xdr:to>
      <xdr:col>4</xdr:col>
      <xdr:colOff>731731</xdr:colOff>
      <xdr:row>91</xdr:row>
      <xdr:rowOff>56938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236219</xdr:colOff>
      <xdr:row>101</xdr:row>
      <xdr:rowOff>31326</xdr:rowOff>
    </xdr:from>
    <xdr:to>
      <xdr:col>4</xdr:col>
      <xdr:colOff>820419</xdr:colOff>
      <xdr:row>122</xdr:row>
      <xdr:rowOff>69427</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10</xdr:row>
      <xdr:rowOff>0</xdr:rowOff>
    </xdr:from>
    <xdr:to>
      <xdr:col>4</xdr:col>
      <xdr:colOff>281940</xdr:colOff>
      <xdr:row>32</xdr:row>
      <xdr:rowOff>22860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43</xdr:row>
      <xdr:rowOff>15240</xdr:rowOff>
    </xdr:from>
    <xdr:to>
      <xdr:col>2</xdr:col>
      <xdr:colOff>541020</xdr:colOff>
      <xdr:row>64</xdr:row>
      <xdr:rowOff>53340</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243840</xdr:colOff>
      <xdr:row>86</xdr:row>
      <xdr:rowOff>30480</xdr:rowOff>
    </xdr:from>
    <xdr:to>
      <xdr:col>2</xdr:col>
      <xdr:colOff>419100</xdr:colOff>
      <xdr:row>107</xdr:row>
      <xdr:rowOff>60960</xdr:rowOff>
    </xdr:to>
    <xdr:graphicFrame macro="">
      <xdr:nvGraphicFramePr>
        <xdr:cNvPr id="2358" name="Chart 6">
          <a:extLst>
            <a:ext uri="{FF2B5EF4-FFF2-40B4-BE49-F238E27FC236}">
              <a16:creationId xmlns:a16="http://schemas.microsoft.com/office/drawing/2014/main" id="{00000000-0008-0000-0200-00003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297180</xdr:colOff>
      <xdr:row>121</xdr:row>
      <xdr:rowOff>0</xdr:rowOff>
    </xdr:from>
    <xdr:to>
      <xdr:col>2</xdr:col>
      <xdr:colOff>685800</xdr:colOff>
      <xdr:row>141</xdr:row>
      <xdr:rowOff>15240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228600</xdr:colOff>
      <xdr:row>156</xdr:row>
      <xdr:rowOff>167640</xdr:rowOff>
    </xdr:from>
    <xdr:to>
      <xdr:col>2</xdr:col>
      <xdr:colOff>990600</xdr:colOff>
      <xdr:row>176</xdr:row>
      <xdr:rowOff>22860</xdr:rowOff>
    </xdr:to>
    <xdr:graphicFrame macro="">
      <xdr:nvGraphicFramePr>
        <xdr:cNvPr id="2360" name="Chart 8">
          <a:extLst>
            <a:ext uri="{FF2B5EF4-FFF2-40B4-BE49-F238E27FC236}">
              <a16:creationId xmlns:a16="http://schemas.microsoft.com/office/drawing/2014/main" id="{00000000-0008-0000-0200-00003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zoomScaleNormal="100" zoomScaleSheetLayoutView="100" workbookViewId="0">
      <selection activeCell="I5" sqref="I5"/>
    </sheetView>
  </sheetViews>
  <sheetFormatPr defaultRowHeight="15" x14ac:dyDescent="0.25"/>
  <sheetData>
    <row r="1" spans="2:15" ht="15.75" thickBot="1" x14ac:dyDescent="0.3"/>
    <row r="2" spans="2:15" ht="301.89999999999998" customHeight="1" thickBot="1" x14ac:dyDescent="0.3">
      <c r="B2" s="103" t="s">
        <v>0</v>
      </c>
      <c r="C2" s="104"/>
      <c r="D2" s="104"/>
      <c r="E2" s="104"/>
      <c r="F2" s="104"/>
      <c r="G2" s="104"/>
      <c r="H2" s="104"/>
      <c r="I2" s="104"/>
      <c r="J2" s="104"/>
      <c r="K2" s="104"/>
      <c r="L2" s="104"/>
      <c r="M2" s="104"/>
      <c r="N2" s="104"/>
      <c r="O2" s="105"/>
    </row>
    <row r="3" spans="2:15" x14ac:dyDescent="0.25">
      <c r="B3" s="4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4"/>
  <sheetViews>
    <sheetView view="pageBreakPreview" topLeftCell="N1" zoomScale="90" zoomScaleNormal="70" zoomScaleSheetLayoutView="90" workbookViewId="0">
      <selection activeCell="U13" sqref="U13"/>
    </sheetView>
  </sheetViews>
  <sheetFormatPr defaultRowHeight="15" x14ac:dyDescent="0.25"/>
  <cols>
    <col min="1" max="1" width="26" customWidth="1"/>
    <col min="2" max="2" width="17.85546875" customWidth="1"/>
    <col min="3" max="3" width="16.42578125" customWidth="1"/>
    <col min="4" max="6" width="15.7109375" bestFit="1" customWidth="1"/>
    <col min="7" max="7" width="16.7109375" bestFit="1" customWidth="1"/>
    <col min="8" max="8" width="15.7109375" bestFit="1" customWidth="1"/>
    <col min="9" max="9" width="31.85546875" bestFit="1" customWidth="1"/>
    <col min="10" max="10" width="15.7109375" bestFit="1" customWidth="1"/>
    <col min="11" max="11" width="16.7109375" bestFit="1" customWidth="1"/>
    <col min="12" max="12" width="16.85546875" bestFit="1" customWidth="1"/>
    <col min="13" max="14" width="15.7109375" bestFit="1" customWidth="1"/>
    <col min="15" max="15" width="16.7109375" bestFit="1" customWidth="1"/>
    <col min="16" max="16" width="16.85546875" bestFit="1" customWidth="1"/>
    <col min="17" max="18" width="16.42578125" bestFit="1" customWidth="1"/>
    <col min="19" max="19" width="16.7109375" bestFit="1" customWidth="1"/>
    <col min="20" max="22" width="16.42578125" bestFit="1" customWidth="1"/>
    <col min="23" max="23" width="16.7109375" bestFit="1" customWidth="1"/>
    <col min="24" max="28" width="16.42578125" bestFit="1" customWidth="1"/>
    <col min="29" max="29" width="18.28515625" bestFit="1" customWidth="1"/>
    <col min="30" max="57" width="16.42578125" bestFit="1" customWidth="1"/>
  </cols>
  <sheetData>
    <row r="1" spans="1:35" s="49" customFormat="1" x14ac:dyDescent="0.25">
      <c r="J1" s="49" t="s">
        <v>1</v>
      </c>
      <c r="K1" s="49" t="s">
        <v>2</v>
      </c>
      <c r="L1" s="49" t="s">
        <v>3</v>
      </c>
      <c r="M1" s="49" t="s">
        <v>4</v>
      </c>
      <c r="N1" s="49" t="s">
        <v>5</v>
      </c>
      <c r="O1" s="49" t="s">
        <v>6</v>
      </c>
      <c r="P1" s="49" t="s">
        <v>7</v>
      </c>
      <c r="Q1" s="49" t="s">
        <v>8</v>
      </c>
      <c r="R1" s="49" t="s">
        <v>9</v>
      </c>
      <c r="S1" s="49" t="s">
        <v>111</v>
      </c>
      <c r="T1" s="49" t="s">
        <v>112</v>
      </c>
      <c r="U1" s="49" t="s">
        <v>110</v>
      </c>
    </row>
    <row r="2" spans="1:35" x14ac:dyDescent="0.25">
      <c r="A2" s="3" t="s">
        <v>10</v>
      </c>
      <c r="B2" s="15" t="s">
        <v>11</v>
      </c>
      <c r="C2" s="15" t="s">
        <v>12</v>
      </c>
      <c r="D2" s="15" t="s">
        <v>13</v>
      </c>
      <c r="E2" s="15" t="s">
        <v>14</v>
      </c>
      <c r="F2" s="15" t="s">
        <v>15</v>
      </c>
      <c r="G2" s="15" t="s">
        <v>16</v>
      </c>
      <c r="H2" s="15" t="s">
        <v>17</v>
      </c>
      <c r="I2" s="15" t="s">
        <v>18</v>
      </c>
      <c r="J2" s="15" t="s">
        <v>19</v>
      </c>
      <c r="K2" s="15" t="s">
        <v>20</v>
      </c>
      <c r="L2" s="15" t="s">
        <v>21</v>
      </c>
      <c r="M2" s="15" t="s">
        <v>22</v>
      </c>
      <c r="N2" s="15" t="s">
        <v>23</v>
      </c>
      <c r="O2" s="15" t="s">
        <v>24</v>
      </c>
      <c r="P2" s="15" t="s">
        <v>25</v>
      </c>
      <c r="Q2" s="15" t="s">
        <v>26</v>
      </c>
      <c r="R2" s="15" t="s">
        <v>27</v>
      </c>
      <c r="S2" s="15" t="s">
        <v>28</v>
      </c>
      <c r="T2" s="15" t="s">
        <v>29</v>
      </c>
      <c r="U2" s="15" t="s">
        <v>30</v>
      </c>
      <c r="V2" s="15" t="s">
        <v>31</v>
      </c>
      <c r="W2" s="15" t="s">
        <v>32</v>
      </c>
      <c r="X2" s="15" t="s">
        <v>33</v>
      </c>
      <c r="Y2" s="15" t="s">
        <v>34</v>
      </c>
      <c r="Z2" s="15" t="s">
        <v>35</v>
      </c>
      <c r="AA2" s="15" t="s">
        <v>36</v>
      </c>
      <c r="AB2" s="15" t="s">
        <v>37</v>
      </c>
      <c r="AC2" s="15" t="s">
        <v>38</v>
      </c>
      <c r="AD2" s="15" t="s">
        <v>39</v>
      </c>
      <c r="AE2" s="15" t="s">
        <v>40</v>
      </c>
      <c r="AF2" s="15" t="s">
        <v>41</v>
      </c>
      <c r="AG2" s="15" t="s">
        <v>42</v>
      </c>
      <c r="AH2" s="15" t="s">
        <v>43</v>
      </c>
    </row>
    <row r="3" spans="1:35" x14ac:dyDescent="0.25">
      <c r="A3" t="s">
        <v>44</v>
      </c>
      <c r="B3" s="2">
        <f>SUM($B4:B4)</f>
        <v>0</v>
      </c>
      <c r="C3" s="42">
        <f>B3+C4</f>
        <v>0</v>
      </c>
      <c r="D3" s="42">
        <f t="shared" ref="D3:Z3" si="0">C3+D4</f>
        <v>0</v>
      </c>
      <c r="E3" s="42">
        <f t="shared" si="0"/>
        <v>0</v>
      </c>
      <c r="F3" s="42">
        <f t="shared" si="0"/>
        <v>0</v>
      </c>
      <c r="G3" s="42">
        <f t="shared" si="0"/>
        <v>1242225.5699999998</v>
      </c>
      <c r="H3" s="42">
        <f t="shared" si="0"/>
        <v>3519357.57</v>
      </c>
      <c r="I3" s="42">
        <f t="shared" si="0"/>
        <v>8925666.5700000003</v>
      </c>
      <c r="J3" s="42">
        <f t="shared" si="0"/>
        <v>14805059.57</v>
      </c>
      <c r="K3" s="42">
        <f t="shared" si="0"/>
        <v>25315464.57</v>
      </c>
      <c r="L3" s="42">
        <f t="shared" si="0"/>
        <v>39636968.57</v>
      </c>
      <c r="M3" s="42">
        <f t="shared" si="0"/>
        <v>53551420.57</v>
      </c>
      <c r="N3" s="42">
        <f t="shared" si="0"/>
        <v>71718642.569999993</v>
      </c>
      <c r="O3" s="42">
        <f t="shared" si="0"/>
        <v>81511494.105833322</v>
      </c>
      <c r="P3" s="42">
        <f t="shared" si="0"/>
        <v>91304345.641666651</v>
      </c>
      <c r="Q3" s="42">
        <f t="shared" si="0"/>
        <v>101097197.17749998</v>
      </c>
      <c r="R3" s="42">
        <f t="shared" si="0"/>
        <v>110890048.71333331</v>
      </c>
      <c r="S3" s="42">
        <f t="shared" si="0"/>
        <v>120682900.24916664</v>
      </c>
      <c r="T3" s="42">
        <f t="shared" si="0"/>
        <v>130475751.78499997</v>
      </c>
      <c r="U3" s="42">
        <f t="shared" si="0"/>
        <v>136929820.78499997</v>
      </c>
      <c r="V3" s="42">
        <f t="shared" si="0"/>
        <v>143383889.78499997</v>
      </c>
      <c r="W3" s="42">
        <f t="shared" si="0"/>
        <v>149837958.78499997</v>
      </c>
      <c r="X3" s="42">
        <f t="shared" si="0"/>
        <v>156292027.78499997</v>
      </c>
      <c r="Y3" s="42">
        <f t="shared" si="0"/>
        <v>162746096.78499997</v>
      </c>
      <c r="Z3" s="42">
        <f t="shared" si="0"/>
        <v>168200167.78499997</v>
      </c>
      <c r="AA3" s="42">
        <f t="shared" ref="AA3" si="1">Z3+AA4</f>
        <v>173654238.78499997</v>
      </c>
      <c r="AB3" s="42">
        <f t="shared" ref="AB3" si="2">AA3+AB4</f>
        <v>179108309.78499997</v>
      </c>
      <c r="AC3" s="42">
        <f t="shared" ref="AC3" si="3">AB3+AC4</f>
        <v>184562380.78499997</v>
      </c>
      <c r="AD3" s="42">
        <f t="shared" ref="AD3" si="4">AC3+AD4</f>
        <v>190016451.78499997</v>
      </c>
      <c r="AE3" s="42">
        <f t="shared" ref="AE3" si="5">AD3+AE4</f>
        <v>195470522.78499997</v>
      </c>
      <c r="AF3" s="42">
        <f t="shared" ref="AF3" si="6">AE3+AF4</f>
        <v>197470522.78499997</v>
      </c>
      <c r="AG3" s="42">
        <f t="shared" ref="AG3" si="7">AF3+AG4</f>
        <v>198265440.78499997</v>
      </c>
      <c r="AH3" s="42">
        <f t="shared" ref="AH3" si="8">AG3+AH4</f>
        <v>199022549.78499997</v>
      </c>
      <c r="AI3" s="43"/>
    </row>
    <row r="4" spans="1:35" x14ac:dyDescent="0.25">
      <c r="A4" t="s">
        <v>45</v>
      </c>
      <c r="B4" s="18">
        <v>0</v>
      </c>
      <c r="C4" s="16">
        <v>0</v>
      </c>
      <c r="D4" s="16">
        <v>0</v>
      </c>
      <c r="E4" s="16">
        <v>0</v>
      </c>
      <c r="F4" s="16">
        <v>0</v>
      </c>
      <c r="G4" s="26">
        <v>1242225.5699999998</v>
      </c>
      <c r="H4" s="26">
        <v>2277132</v>
      </c>
      <c r="I4" s="26">
        <v>5406309</v>
      </c>
      <c r="J4" s="26">
        <v>5879393</v>
      </c>
      <c r="K4" s="26">
        <v>10510405</v>
      </c>
      <c r="L4" s="26">
        <v>14321504</v>
      </c>
      <c r="M4" s="26">
        <v>13914452</v>
      </c>
      <c r="N4" s="26">
        <v>18167222</v>
      </c>
      <c r="O4" s="16">
        <v>9792851.5358333346</v>
      </c>
      <c r="P4" s="16">
        <v>9792851.5358333346</v>
      </c>
      <c r="Q4" s="16">
        <v>9792851.5358333346</v>
      </c>
      <c r="R4" s="16">
        <v>9792851.5358333346</v>
      </c>
      <c r="S4" s="16">
        <v>9792851.5358333346</v>
      </c>
      <c r="T4" s="16">
        <v>9792851.5358333346</v>
      </c>
      <c r="U4" s="16">
        <v>6454069</v>
      </c>
      <c r="V4" s="16">
        <v>6454069</v>
      </c>
      <c r="W4" s="16">
        <v>6454069</v>
      </c>
      <c r="X4" s="16">
        <v>6454069</v>
      </c>
      <c r="Y4" s="16">
        <v>6454069</v>
      </c>
      <c r="Z4" s="16">
        <v>5454071</v>
      </c>
      <c r="AA4" s="16">
        <v>5454071</v>
      </c>
      <c r="AB4" s="16">
        <v>5454071</v>
      </c>
      <c r="AC4" s="16">
        <v>5454071</v>
      </c>
      <c r="AD4" s="16">
        <v>5454071</v>
      </c>
      <c r="AE4" s="16">
        <v>5454071</v>
      </c>
      <c r="AF4" s="16">
        <v>2000000</v>
      </c>
      <c r="AG4" s="16">
        <v>794918</v>
      </c>
      <c r="AH4" s="16">
        <v>757109</v>
      </c>
    </row>
    <row r="5" spans="1:35" x14ac:dyDescent="0.25">
      <c r="A5" t="s">
        <v>46</v>
      </c>
      <c r="B5" s="2">
        <f>SUM($B6:B6)</f>
        <v>0</v>
      </c>
      <c r="C5" s="26">
        <f>B5+C6</f>
        <v>0</v>
      </c>
      <c r="D5" s="26">
        <f t="shared" ref="D5:Z5" si="9">C5+D6</f>
        <v>0</v>
      </c>
      <c r="E5" s="26">
        <f t="shared" si="9"/>
        <v>0</v>
      </c>
      <c r="F5" s="26">
        <f t="shared" si="9"/>
        <v>0</v>
      </c>
      <c r="G5" s="26">
        <f t="shared" si="9"/>
        <v>1242225.5699999998</v>
      </c>
      <c r="H5" s="26">
        <f t="shared" si="9"/>
        <v>3519357.57</v>
      </c>
      <c r="I5" s="26">
        <f t="shared" si="9"/>
        <v>8925666.5700000003</v>
      </c>
      <c r="J5" s="26">
        <f t="shared" si="9"/>
        <v>17309425.59</v>
      </c>
      <c r="K5" s="26">
        <f t="shared" si="9"/>
        <v>27819830.59</v>
      </c>
      <c r="L5" s="26">
        <f t="shared" si="9"/>
        <v>39547644.140000001</v>
      </c>
      <c r="M5" s="26">
        <f t="shared" si="9"/>
        <v>53452934.100000001</v>
      </c>
      <c r="N5" s="26">
        <f t="shared" si="9"/>
        <v>71318020.099999994</v>
      </c>
      <c r="O5" s="26">
        <f t="shared" si="9"/>
        <v>84228609.589999989</v>
      </c>
      <c r="P5" s="26">
        <f t="shared" si="9"/>
        <v>95435854.399999991</v>
      </c>
      <c r="Q5" s="26">
        <f t="shared" si="9"/>
        <v>107278751.02999999</v>
      </c>
      <c r="R5" s="26">
        <f t="shared" si="9"/>
        <v>113348868.47999999</v>
      </c>
      <c r="S5" s="26">
        <f t="shared" si="9"/>
        <v>119960968.83999999</v>
      </c>
      <c r="T5" s="26">
        <f t="shared" si="9"/>
        <v>128602880.83999999</v>
      </c>
      <c r="U5" s="26">
        <f t="shared" si="9"/>
        <v>133973326.99999999</v>
      </c>
      <c r="V5" s="26">
        <f t="shared" si="9"/>
        <v>133973326.99999999</v>
      </c>
      <c r="W5" s="26">
        <f t="shared" si="9"/>
        <v>133973326.99999999</v>
      </c>
      <c r="X5" s="26">
        <f t="shared" si="9"/>
        <v>133973326.99999999</v>
      </c>
      <c r="Y5" s="26">
        <f t="shared" si="9"/>
        <v>133973326.99999999</v>
      </c>
      <c r="Z5" s="26">
        <f t="shared" si="9"/>
        <v>133973326.99999999</v>
      </c>
      <c r="AA5" s="26">
        <f t="shared" ref="AA5" si="10">Z5+AA6</f>
        <v>133973326.99999999</v>
      </c>
      <c r="AB5" s="26">
        <f t="shared" ref="AB5" si="11">AA5+AB6</f>
        <v>133973326.99999999</v>
      </c>
      <c r="AC5" s="26">
        <f t="shared" ref="AC5" si="12">AB5+AC6</f>
        <v>133973326.99999999</v>
      </c>
      <c r="AD5" s="26">
        <f t="shared" ref="AD5" si="13">AC5+AD6</f>
        <v>133973326.99999999</v>
      </c>
      <c r="AE5" s="26">
        <f t="shared" ref="AE5" si="14">AD5+AE6</f>
        <v>133973326.99999999</v>
      </c>
      <c r="AF5" s="26">
        <f t="shared" ref="AF5" si="15">AE5+AF6</f>
        <v>133973326.99999999</v>
      </c>
      <c r="AG5" s="26">
        <f t="shared" ref="AG5" si="16">AF5+AG6</f>
        <v>133973326.99999999</v>
      </c>
      <c r="AH5" s="26">
        <f t="shared" ref="AH5" si="17">AG5+AH6</f>
        <v>133973326.99999999</v>
      </c>
    </row>
    <row r="6" spans="1:35" ht="30" x14ac:dyDescent="0.25">
      <c r="A6" s="20" t="s">
        <v>47</v>
      </c>
      <c r="B6" s="2">
        <v>0</v>
      </c>
      <c r="C6" s="26">
        <v>0</v>
      </c>
      <c r="D6" s="26">
        <v>0</v>
      </c>
      <c r="E6" s="26">
        <v>0</v>
      </c>
      <c r="F6" s="26">
        <v>0</v>
      </c>
      <c r="G6" s="26">
        <v>1242225.5699999998</v>
      </c>
      <c r="H6" s="26">
        <v>2277132</v>
      </c>
      <c r="I6" s="26">
        <v>5406309</v>
      </c>
      <c r="J6" s="26">
        <v>8383759.0199999996</v>
      </c>
      <c r="K6" s="26">
        <v>10510405</v>
      </c>
      <c r="L6" s="26">
        <v>11727813.550000001</v>
      </c>
      <c r="M6" s="26">
        <v>13905289.960000001</v>
      </c>
      <c r="N6" s="26">
        <v>17865086</v>
      </c>
      <c r="O6" s="26">
        <v>12910589.49</v>
      </c>
      <c r="P6" s="26">
        <v>11207244.810000001</v>
      </c>
      <c r="Q6" s="26">
        <v>11842896.630000001</v>
      </c>
      <c r="R6" s="26">
        <v>6070117.4500000002</v>
      </c>
      <c r="S6" s="26">
        <v>6612100.3600000003</v>
      </c>
      <c r="T6" s="26">
        <v>8641912</v>
      </c>
      <c r="U6" s="26">
        <v>5370446.1600000001</v>
      </c>
      <c r="V6" s="26"/>
      <c r="W6" s="26"/>
      <c r="X6" s="26"/>
      <c r="Y6" s="26"/>
      <c r="Z6" s="19"/>
      <c r="AA6" s="26"/>
      <c r="AB6" s="26"/>
      <c r="AC6" s="26"/>
      <c r="AD6" s="19"/>
      <c r="AE6" s="26"/>
      <c r="AF6" s="26"/>
      <c r="AG6" s="26"/>
      <c r="AH6" s="19"/>
    </row>
    <row r="7" spans="1:35" x14ac:dyDescent="0.25">
      <c r="A7" s="20"/>
      <c r="B7" s="2"/>
      <c r="C7" s="26"/>
      <c r="D7" s="26"/>
      <c r="E7" s="26"/>
      <c r="F7" s="26"/>
      <c r="G7" s="26"/>
      <c r="H7" s="26"/>
      <c r="I7" s="26"/>
      <c r="J7" s="26"/>
      <c r="K7" s="26"/>
      <c r="L7" s="26"/>
      <c r="M7" s="26"/>
      <c r="N7" s="26"/>
      <c r="O7" s="26"/>
      <c r="P7" s="26"/>
      <c r="Q7" s="26"/>
      <c r="R7" s="26"/>
      <c r="S7" s="26"/>
      <c r="T7" s="26"/>
      <c r="U7" s="26"/>
      <c r="V7" s="26"/>
      <c r="W7" s="26"/>
      <c r="X7" s="26"/>
      <c r="Y7" s="26"/>
      <c r="Z7" s="19"/>
      <c r="AA7" s="26"/>
      <c r="AB7" s="26"/>
      <c r="AC7" s="26"/>
      <c r="AD7" s="19"/>
      <c r="AE7" s="26"/>
      <c r="AF7" s="26"/>
      <c r="AG7" s="26"/>
      <c r="AH7" s="19"/>
    </row>
    <row r="8" spans="1:35" s="10" customFormat="1" x14ac:dyDescent="0.25">
      <c r="A8" s="48"/>
      <c r="B8" s="42"/>
      <c r="C8" s="42"/>
      <c r="D8" s="42"/>
      <c r="E8" s="42"/>
      <c r="F8" s="42"/>
      <c r="G8" s="42"/>
      <c r="H8" s="42"/>
      <c r="I8" s="90"/>
      <c r="J8" s="90"/>
      <c r="K8" s="90"/>
      <c r="L8" s="90"/>
      <c r="M8" s="90"/>
      <c r="N8" s="90"/>
      <c r="O8" s="90"/>
      <c r="P8" s="90"/>
      <c r="Q8" s="90"/>
      <c r="R8" s="90"/>
      <c r="S8" s="90"/>
      <c r="T8" s="42"/>
      <c r="U8" s="42"/>
      <c r="V8" s="42"/>
      <c r="W8" s="42"/>
      <c r="X8" s="42"/>
      <c r="Y8" s="42"/>
      <c r="AA8" s="42"/>
      <c r="AB8" s="42"/>
      <c r="AC8" s="42"/>
      <c r="AE8" s="42"/>
      <c r="AF8" s="42"/>
      <c r="AG8" s="42"/>
    </row>
    <row r="9" spans="1:35" s="10" customFormat="1" ht="28.5" customHeight="1" x14ac:dyDescent="0.25">
      <c r="A9" s="78" t="s">
        <v>48</v>
      </c>
      <c r="I9" s="91" t="s">
        <v>49</v>
      </c>
      <c r="J9" s="83">
        <v>1993806.53</v>
      </c>
      <c r="K9" s="83">
        <v>3273650.81</v>
      </c>
      <c r="L9" s="83">
        <v>3273650.81</v>
      </c>
      <c r="M9" s="83">
        <v>0</v>
      </c>
      <c r="N9" s="83"/>
      <c r="O9" s="83"/>
      <c r="P9" s="83"/>
      <c r="Q9" s="83"/>
      <c r="R9" s="83"/>
      <c r="S9" s="78"/>
      <c r="AH9" s="101"/>
    </row>
    <row r="10" spans="1:35" x14ac:dyDescent="0.25">
      <c r="I10" s="82" t="s">
        <v>50</v>
      </c>
      <c r="J10" s="84"/>
      <c r="K10" s="83">
        <v>5065858.72</v>
      </c>
      <c r="L10" s="83">
        <v>14019122.07</v>
      </c>
      <c r="M10" s="83">
        <v>11111338.52</v>
      </c>
      <c r="N10" s="84">
        <v>13316653.92</v>
      </c>
      <c r="O10" s="84">
        <v>17013941.109999999</v>
      </c>
      <c r="P10" s="84">
        <v>12895595.619999999</v>
      </c>
      <c r="Q10" s="84">
        <v>13022351.890000001</v>
      </c>
      <c r="R10" s="84">
        <v>9436208.2599999998</v>
      </c>
      <c r="S10" s="82"/>
      <c r="AH10" s="46"/>
    </row>
    <row r="11" spans="1:35" s="4" customFormat="1" x14ac:dyDescent="0.25">
      <c r="I11" s="92" t="s">
        <v>51</v>
      </c>
      <c r="J11" s="87">
        <f>SUM(J9:J10)</f>
        <v>1993806.53</v>
      </c>
      <c r="K11" s="87">
        <f t="shared" ref="K11:R11" si="18">SUM(K9:K10)</f>
        <v>8339509.5299999993</v>
      </c>
      <c r="L11" s="87">
        <f t="shared" si="18"/>
        <v>17292772.879999999</v>
      </c>
      <c r="M11" s="87">
        <f t="shared" si="18"/>
        <v>11111338.52</v>
      </c>
      <c r="N11" s="87">
        <f t="shared" si="18"/>
        <v>13316653.92</v>
      </c>
      <c r="O11" s="87">
        <f t="shared" si="18"/>
        <v>17013941.109999999</v>
      </c>
      <c r="P11" s="87">
        <f t="shared" si="18"/>
        <v>12895595.619999999</v>
      </c>
      <c r="Q11" s="87">
        <f t="shared" si="18"/>
        <v>13022351.890000001</v>
      </c>
      <c r="R11" s="87">
        <f t="shared" si="18"/>
        <v>9436208.2599999998</v>
      </c>
      <c r="S11" s="92"/>
      <c r="AH11" s="102"/>
    </row>
    <row r="12" spans="1:35" x14ac:dyDescent="0.25">
      <c r="I12" s="82"/>
      <c r="J12" s="84"/>
      <c r="K12" s="84"/>
      <c r="L12" s="84"/>
      <c r="M12" s="84"/>
      <c r="N12" s="84"/>
      <c r="O12" s="84"/>
      <c r="P12" s="84"/>
      <c r="Q12" s="84"/>
      <c r="R12" s="84"/>
      <c r="S12" s="82"/>
      <c r="AH12" s="46"/>
    </row>
    <row r="13" spans="1:35" x14ac:dyDescent="0.25">
      <c r="G13" s="2"/>
      <c r="I13" s="93"/>
      <c r="J13" s="82"/>
      <c r="K13" s="82"/>
      <c r="L13" s="88"/>
      <c r="M13" s="82"/>
      <c r="N13" s="82"/>
      <c r="O13" s="82"/>
      <c r="P13" s="82"/>
      <c r="Q13" s="82"/>
      <c r="R13" s="82"/>
      <c r="S13" s="82"/>
      <c r="AH13" s="2"/>
    </row>
    <row r="14" spans="1:35" x14ac:dyDescent="0.25">
      <c r="H14" s="2"/>
      <c r="I14" s="94"/>
      <c r="J14" s="90"/>
      <c r="K14" s="90"/>
      <c r="L14" s="95"/>
      <c r="M14" s="82"/>
      <c r="N14" s="82"/>
      <c r="O14" s="82"/>
      <c r="P14" s="82"/>
      <c r="Q14" s="82"/>
      <c r="R14" s="82"/>
      <c r="S14" s="82"/>
      <c r="W14" s="2"/>
    </row>
    <row r="15" spans="1:35" x14ac:dyDescent="0.25">
      <c r="H15" s="2"/>
      <c r="I15" s="93"/>
      <c r="J15" s="88"/>
      <c r="K15" s="88"/>
      <c r="L15" s="82"/>
      <c r="M15" s="82"/>
      <c r="N15" s="82"/>
      <c r="O15" s="82"/>
      <c r="P15" s="82"/>
      <c r="Q15" s="82"/>
      <c r="R15" s="82"/>
      <c r="S15" s="82"/>
      <c r="W15" s="38"/>
      <c r="AH15" s="44"/>
    </row>
    <row r="16" spans="1:35" x14ac:dyDescent="0.25">
      <c r="G16" s="38"/>
      <c r="I16" s="46"/>
    </row>
    <row r="17" spans="8:34" x14ac:dyDescent="0.25">
      <c r="H17" s="38"/>
      <c r="I17" s="46"/>
      <c r="AH17" s="44"/>
    </row>
    <row r="18" spans="8:34" x14ac:dyDescent="0.25">
      <c r="H18" s="38"/>
      <c r="I18" s="46"/>
      <c r="K18" s="47"/>
    </row>
    <row r="19" spans="8:34" x14ac:dyDescent="0.25">
      <c r="H19" s="38"/>
      <c r="I19" s="46"/>
      <c r="AH19" s="38"/>
    </row>
    <row r="20" spans="8:34" x14ac:dyDescent="0.25">
      <c r="H20" s="38"/>
      <c r="I20" s="44"/>
    </row>
    <row r="33" spans="1:57" x14ac:dyDescent="0.25">
      <c r="E33" s="39"/>
      <c r="F33" s="39"/>
      <c r="G33" s="39"/>
      <c r="H33" s="39"/>
      <c r="I33" s="39"/>
      <c r="J33" s="39"/>
      <c r="K33" s="39"/>
      <c r="L33" s="39"/>
      <c r="M33" s="39"/>
      <c r="N33" s="39"/>
      <c r="O33" s="39"/>
      <c r="P33" s="39"/>
      <c r="Q33" s="39"/>
      <c r="R33" s="39"/>
      <c r="S33" s="39"/>
      <c r="T33" s="39"/>
      <c r="U33" s="39"/>
      <c r="V33" s="39"/>
      <c r="W33" s="39"/>
      <c r="X33" s="39"/>
      <c r="Y33" s="39"/>
      <c r="Z33" s="39"/>
    </row>
    <row r="34" spans="1:57" x14ac:dyDescent="0.25">
      <c r="A34" s="3" t="s">
        <v>52</v>
      </c>
      <c r="B34" s="15" t="s">
        <v>11</v>
      </c>
      <c r="C34" s="15" t="s">
        <v>12</v>
      </c>
      <c r="D34" s="15" t="s">
        <v>13</v>
      </c>
      <c r="E34" s="15" t="s">
        <v>14</v>
      </c>
      <c r="F34" s="15" t="s">
        <v>15</v>
      </c>
      <c r="G34" s="15" t="s">
        <v>16</v>
      </c>
      <c r="H34" s="15" t="s">
        <v>17</v>
      </c>
      <c r="I34" s="15" t="s">
        <v>18</v>
      </c>
      <c r="J34" s="15" t="s">
        <v>19</v>
      </c>
      <c r="K34" s="15" t="s">
        <v>20</v>
      </c>
      <c r="L34" s="15" t="s">
        <v>21</v>
      </c>
      <c r="M34" s="15" t="s">
        <v>22</v>
      </c>
      <c r="N34" s="15" t="s">
        <v>23</v>
      </c>
      <c r="O34" s="15" t="s">
        <v>24</v>
      </c>
      <c r="P34" s="15" t="s">
        <v>25</v>
      </c>
      <c r="Q34" s="15" t="s">
        <v>26</v>
      </c>
      <c r="R34" s="15" t="s">
        <v>27</v>
      </c>
      <c r="S34" s="15" t="s">
        <v>28</v>
      </c>
      <c r="T34" s="15" t="s">
        <v>29</v>
      </c>
      <c r="U34" s="15" t="s">
        <v>30</v>
      </c>
      <c r="V34" s="15" t="s">
        <v>31</v>
      </c>
      <c r="W34" s="15" t="s">
        <v>32</v>
      </c>
      <c r="X34" s="15" t="s">
        <v>33</v>
      </c>
      <c r="Y34" s="15" t="s">
        <v>34</v>
      </c>
      <c r="Z34" s="15" t="s">
        <v>35</v>
      </c>
      <c r="AA34" s="15" t="s">
        <v>36</v>
      </c>
      <c r="AB34" s="15" t="s">
        <v>37</v>
      </c>
      <c r="AC34" s="15" t="s">
        <v>38</v>
      </c>
      <c r="AD34" s="15" t="s">
        <v>39</v>
      </c>
      <c r="AE34" s="15" t="s">
        <v>40</v>
      </c>
      <c r="AF34" s="15" t="s">
        <v>41</v>
      </c>
      <c r="AG34" s="15" t="s">
        <v>42</v>
      </c>
      <c r="AH34" s="15" t="s">
        <v>43</v>
      </c>
    </row>
    <row r="35" spans="1:57" x14ac:dyDescent="0.25">
      <c r="A35" t="s">
        <v>44</v>
      </c>
      <c r="B35" s="2">
        <f>SUM($B36:B36)</f>
        <v>0</v>
      </c>
      <c r="C35" s="42">
        <f>B35+C36</f>
        <v>0</v>
      </c>
      <c r="D35" s="42">
        <f t="shared" ref="D35:AG35" si="19">C35+D36</f>
        <v>0</v>
      </c>
      <c r="E35" s="42">
        <f t="shared" si="19"/>
        <v>277283</v>
      </c>
      <c r="F35" s="42">
        <f t="shared" si="19"/>
        <v>864283</v>
      </c>
      <c r="G35" s="42">
        <f t="shared" si="19"/>
        <v>1185000</v>
      </c>
      <c r="H35" s="42">
        <f t="shared" si="19"/>
        <v>1935000</v>
      </c>
      <c r="I35" s="42">
        <f>H35+I36</f>
        <v>2135000</v>
      </c>
      <c r="J35" s="42">
        <f t="shared" si="19"/>
        <v>3560000</v>
      </c>
      <c r="K35" s="42">
        <f>J35+K36</f>
        <v>3609985</v>
      </c>
      <c r="L35" s="42">
        <f t="shared" si="19"/>
        <v>3859985</v>
      </c>
      <c r="M35" s="42">
        <f t="shared" si="19"/>
        <v>4109985</v>
      </c>
      <c r="N35" s="42">
        <f t="shared" si="19"/>
        <v>4359985</v>
      </c>
      <c r="O35" s="42">
        <f t="shared" si="19"/>
        <v>4459985</v>
      </c>
      <c r="P35" s="42">
        <f t="shared" si="19"/>
        <v>4559985</v>
      </c>
      <c r="Q35" s="42">
        <f t="shared" si="19"/>
        <v>5059985</v>
      </c>
      <c r="R35" s="42">
        <f t="shared" si="19"/>
        <v>5559985</v>
      </c>
      <c r="S35" s="42">
        <f t="shared" si="19"/>
        <v>6309985</v>
      </c>
      <c r="T35" s="42">
        <f t="shared" si="19"/>
        <v>7059985</v>
      </c>
      <c r="U35" s="42">
        <f t="shared" si="19"/>
        <v>7809985</v>
      </c>
      <c r="V35" s="42">
        <f t="shared" si="19"/>
        <v>8809985</v>
      </c>
      <c r="W35" s="42">
        <f t="shared" si="19"/>
        <v>9809985</v>
      </c>
      <c r="X35" s="42">
        <f t="shared" si="19"/>
        <v>10809985</v>
      </c>
      <c r="Y35" s="42">
        <f t="shared" si="19"/>
        <v>11809985</v>
      </c>
      <c r="Z35" s="42">
        <f t="shared" si="19"/>
        <v>13309985</v>
      </c>
      <c r="AA35" s="42">
        <f t="shared" si="19"/>
        <v>14809985</v>
      </c>
      <c r="AB35" s="42">
        <f t="shared" si="19"/>
        <v>16409985</v>
      </c>
      <c r="AC35" s="42">
        <f t="shared" si="19"/>
        <v>18009985</v>
      </c>
      <c r="AD35" s="42">
        <f t="shared" si="19"/>
        <v>19500000</v>
      </c>
      <c r="AE35" s="42">
        <f t="shared" si="19"/>
        <v>20500000</v>
      </c>
      <c r="AF35" s="42">
        <f t="shared" si="19"/>
        <v>21500000</v>
      </c>
      <c r="AG35" s="42">
        <f t="shared" si="19"/>
        <v>22000000</v>
      </c>
      <c r="AH35" s="42">
        <f>AG35+AH36</f>
        <v>22500000</v>
      </c>
      <c r="AI35" s="42"/>
    </row>
    <row r="36" spans="1:57" x14ac:dyDescent="0.25">
      <c r="A36" t="s">
        <v>45</v>
      </c>
      <c r="B36" s="18">
        <v>0</v>
      </c>
      <c r="C36" s="16"/>
      <c r="D36" s="16"/>
      <c r="E36" s="16">
        <f>E38</f>
        <v>277283</v>
      </c>
      <c r="F36" s="16">
        <f t="shared" ref="F36:K36" si="20">F38</f>
        <v>587000</v>
      </c>
      <c r="G36" s="16">
        <f t="shared" si="20"/>
        <v>320717</v>
      </c>
      <c r="H36" s="16">
        <f t="shared" si="20"/>
        <v>750000</v>
      </c>
      <c r="I36" s="16">
        <f t="shared" si="20"/>
        <v>200000</v>
      </c>
      <c r="J36" s="16">
        <f t="shared" si="20"/>
        <v>1425000</v>
      </c>
      <c r="K36" s="16">
        <f t="shared" si="20"/>
        <v>49985</v>
      </c>
      <c r="L36" s="16">
        <v>250000</v>
      </c>
      <c r="M36" s="16">
        <v>250000</v>
      </c>
      <c r="N36" s="16">
        <v>250000</v>
      </c>
      <c r="O36" s="16">
        <v>100000</v>
      </c>
      <c r="P36" s="16">
        <v>100000</v>
      </c>
      <c r="Q36" s="16">
        <v>500000</v>
      </c>
      <c r="R36" s="16">
        <v>500000</v>
      </c>
      <c r="S36" s="16">
        <v>750000</v>
      </c>
      <c r="T36" s="16">
        <v>750000</v>
      </c>
      <c r="U36" s="16">
        <v>750000</v>
      </c>
      <c r="V36" s="16">
        <v>1000000</v>
      </c>
      <c r="W36" s="16">
        <v>1000000</v>
      </c>
      <c r="X36" s="16">
        <v>1000000</v>
      </c>
      <c r="Y36" s="16">
        <v>1000000</v>
      </c>
      <c r="Z36" s="16">
        <v>1500000</v>
      </c>
      <c r="AA36" s="16">
        <v>1500000</v>
      </c>
      <c r="AB36" s="16">
        <v>1600000</v>
      </c>
      <c r="AC36" s="16">
        <v>1600000</v>
      </c>
      <c r="AD36" s="16">
        <v>1490015</v>
      </c>
      <c r="AE36" s="16">
        <v>1000000</v>
      </c>
      <c r="AF36" s="16">
        <v>1000000</v>
      </c>
      <c r="AG36" s="16">
        <v>500000</v>
      </c>
      <c r="AH36" s="16">
        <v>500000</v>
      </c>
    </row>
    <row r="37" spans="1:57" x14ac:dyDescent="0.25">
      <c r="A37" t="s">
        <v>46</v>
      </c>
      <c r="B37" s="2">
        <f>SUM($B38:B38)</f>
        <v>0</v>
      </c>
      <c r="C37" s="26">
        <f>B37+C38</f>
        <v>0</v>
      </c>
      <c r="D37" s="26">
        <f t="shared" ref="D37:Z37" si="21">C37+D38</f>
        <v>0</v>
      </c>
      <c r="E37" s="26">
        <f t="shared" si="21"/>
        <v>277283</v>
      </c>
      <c r="F37" s="26">
        <f t="shared" si="21"/>
        <v>864283</v>
      </c>
      <c r="G37" s="26">
        <f t="shared" si="21"/>
        <v>1185000</v>
      </c>
      <c r="H37" s="26">
        <f t="shared" si="21"/>
        <v>1935000</v>
      </c>
      <c r="I37" s="26">
        <f>H37+I38</f>
        <v>2135000</v>
      </c>
      <c r="J37" s="26">
        <f t="shared" si="21"/>
        <v>3560000</v>
      </c>
      <c r="K37" s="26">
        <f>J37+K38</f>
        <v>3609985</v>
      </c>
      <c r="L37" s="26">
        <f t="shared" si="21"/>
        <v>3609985</v>
      </c>
      <c r="M37" s="26">
        <f t="shared" si="21"/>
        <v>3609985</v>
      </c>
      <c r="N37" s="26">
        <f t="shared" si="21"/>
        <v>3609985</v>
      </c>
      <c r="O37" s="26">
        <f t="shared" si="21"/>
        <v>3653646.9</v>
      </c>
      <c r="P37" s="26">
        <f t="shared" si="21"/>
        <v>3653646.9</v>
      </c>
      <c r="Q37" s="26">
        <f t="shared" si="21"/>
        <v>3653646.9</v>
      </c>
      <c r="R37" s="26">
        <f t="shared" si="21"/>
        <v>3653646.9</v>
      </c>
      <c r="S37" s="26">
        <f t="shared" si="21"/>
        <v>3653646.9</v>
      </c>
      <c r="T37" s="26">
        <f t="shared" si="21"/>
        <v>4975185.9000000004</v>
      </c>
      <c r="U37" s="26">
        <f t="shared" si="21"/>
        <v>4975185.9000000004</v>
      </c>
      <c r="V37" s="26">
        <f t="shared" si="21"/>
        <v>4975185.9000000004</v>
      </c>
      <c r="W37" s="26">
        <f t="shared" si="21"/>
        <v>4975185.9000000004</v>
      </c>
      <c r="X37" s="26">
        <f t="shared" si="21"/>
        <v>4975185.9000000004</v>
      </c>
      <c r="Y37" s="26">
        <f t="shared" si="21"/>
        <v>4975185.9000000004</v>
      </c>
      <c r="Z37" s="26">
        <f t="shared" si="21"/>
        <v>4975185.9000000004</v>
      </c>
      <c r="AA37" s="26">
        <f t="shared" ref="AA37" si="22">Z37+AA38</f>
        <v>4975185.9000000004</v>
      </c>
      <c r="AB37" s="26">
        <f t="shared" ref="AB37" si="23">AA37+AB38</f>
        <v>4975185.9000000004</v>
      </c>
      <c r="AC37" s="26">
        <f t="shared" ref="AC37" si="24">AB37+AC38</f>
        <v>4975185.9000000004</v>
      </c>
      <c r="AD37" s="26">
        <f t="shared" ref="AD37" si="25">AC37+AD38</f>
        <v>4975185.9000000004</v>
      </c>
      <c r="AE37" s="26">
        <f t="shared" ref="AE37" si="26">AD37+AE38</f>
        <v>4975185.9000000004</v>
      </c>
      <c r="AF37" s="26">
        <f t="shared" ref="AF37" si="27">AE37+AF38</f>
        <v>4975185.9000000004</v>
      </c>
      <c r="AG37" s="26">
        <f t="shared" ref="AG37" si="28">AF37+AG38</f>
        <v>4975185.9000000004</v>
      </c>
      <c r="AH37" s="26">
        <f t="shared" ref="AH37" si="29">AG37+AH38</f>
        <v>4975185.9000000004</v>
      </c>
    </row>
    <row r="38" spans="1:57" ht="30" x14ac:dyDescent="0.25">
      <c r="A38" s="20" t="s">
        <v>47</v>
      </c>
      <c r="B38" s="18">
        <v>0</v>
      </c>
      <c r="C38" s="28">
        <v>0</v>
      </c>
      <c r="D38" s="28">
        <v>0</v>
      </c>
      <c r="E38" s="28">
        <v>277283</v>
      </c>
      <c r="F38" s="28">
        <v>587000</v>
      </c>
      <c r="G38" s="28">
        <v>320717</v>
      </c>
      <c r="H38" s="26">
        <v>750000</v>
      </c>
      <c r="I38" s="26">
        <v>200000</v>
      </c>
      <c r="J38" s="26">
        <v>1425000</v>
      </c>
      <c r="K38" s="26">
        <v>49985</v>
      </c>
      <c r="L38" s="26">
        <v>0</v>
      </c>
      <c r="M38" s="26">
        <v>0</v>
      </c>
      <c r="N38" s="26">
        <v>0</v>
      </c>
      <c r="O38" s="28">
        <v>43661.9</v>
      </c>
      <c r="P38" s="28">
        <v>0</v>
      </c>
      <c r="Q38" s="28">
        <v>0</v>
      </c>
      <c r="R38" s="28">
        <v>0</v>
      </c>
      <c r="S38" s="28">
        <v>0</v>
      </c>
      <c r="T38" s="28">
        <v>1321539</v>
      </c>
      <c r="U38" s="28">
        <v>0</v>
      </c>
      <c r="V38" s="28"/>
      <c r="W38" s="28"/>
      <c r="X38" s="28"/>
      <c r="Y38" s="28"/>
      <c r="Z38" s="28"/>
      <c r="AA38" s="28"/>
      <c r="AB38" s="28"/>
      <c r="AC38" s="28"/>
      <c r="AD38" s="28"/>
      <c r="AE38" s="28"/>
      <c r="AF38" s="28"/>
      <c r="AG38" s="28"/>
      <c r="AH38" s="28"/>
      <c r="AI38" s="2"/>
      <c r="AJ38" s="2"/>
      <c r="AK38" s="2"/>
      <c r="AL38" s="2"/>
      <c r="AM38" s="2"/>
      <c r="AN38" s="2"/>
      <c r="AO38" s="2"/>
      <c r="AP38" s="2"/>
      <c r="AQ38" s="2"/>
      <c r="AR38" s="2"/>
      <c r="AS38" s="2"/>
      <c r="AT38" s="2"/>
      <c r="AU38" s="2"/>
      <c r="AV38" s="2"/>
      <c r="AW38" s="2"/>
      <c r="AX38" s="2"/>
      <c r="AY38" s="2"/>
      <c r="AZ38" s="2"/>
      <c r="BA38" s="2"/>
      <c r="BB38" s="2"/>
      <c r="BC38" s="2"/>
      <c r="BD38" s="2"/>
      <c r="BE38" s="2"/>
    </row>
    <row r="39" spans="1:57" x14ac:dyDescent="0.25">
      <c r="I39" s="82"/>
      <c r="J39" s="82"/>
      <c r="K39" s="82"/>
      <c r="L39" s="82"/>
      <c r="M39" s="82"/>
      <c r="N39" s="82"/>
      <c r="O39" s="82"/>
      <c r="P39" s="82"/>
      <c r="Q39" s="82"/>
      <c r="R39" s="82"/>
    </row>
    <row r="40" spans="1:57" x14ac:dyDescent="0.25">
      <c r="A40" s="78" t="s">
        <v>48</v>
      </c>
      <c r="I40" s="82" t="s">
        <v>53</v>
      </c>
      <c r="J40" s="83">
        <v>0</v>
      </c>
      <c r="K40" s="84">
        <v>17618.310000000001</v>
      </c>
      <c r="L40" s="84">
        <v>0</v>
      </c>
      <c r="M40" s="84">
        <v>0</v>
      </c>
      <c r="N40" s="84">
        <v>9163</v>
      </c>
      <c r="O40" s="84">
        <v>940705.8</v>
      </c>
      <c r="P40" s="84">
        <v>96905.05</v>
      </c>
      <c r="Q40" s="84">
        <v>0</v>
      </c>
      <c r="R40" s="84">
        <v>-1019587.37</v>
      </c>
    </row>
    <row r="41" spans="1:57" ht="30" x14ac:dyDescent="0.25">
      <c r="H41" s="2"/>
      <c r="I41" s="85" t="s">
        <v>54</v>
      </c>
      <c r="J41" s="83">
        <v>0</v>
      </c>
      <c r="K41" s="84">
        <v>1425000</v>
      </c>
      <c r="L41" s="84">
        <v>49985</v>
      </c>
      <c r="M41" s="84">
        <v>0</v>
      </c>
      <c r="N41" s="84">
        <v>0</v>
      </c>
      <c r="O41" s="84">
        <v>0</v>
      </c>
      <c r="P41" s="84">
        <v>43661.9</v>
      </c>
      <c r="Q41" s="84"/>
      <c r="R41" s="84"/>
    </row>
    <row r="42" spans="1:57" x14ac:dyDescent="0.25">
      <c r="H42" s="2"/>
      <c r="I42" s="85" t="s">
        <v>55</v>
      </c>
      <c r="J42" s="83">
        <v>0</v>
      </c>
      <c r="K42" s="84"/>
      <c r="L42" s="84"/>
      <c r="M42" s="84"/>
      <c r="N42" s="84">
        <v>72864.460000000006</v>
      </c>
      <c r="O42" s="84">
        <v>143328.25</v>
      </c>
      <c r="P42" s="84">
        <v>73721.929999999993</v>
      </c>
      <c r="Q42" s="84"/>
      <c r="R42" s="84">
        <v>3432.45</v>
      </c>
      <c r="AC42" s="46"/>
    </row>
    <row r="43" spans="1:57" x14ac:dyDescent="0.25">
      <c r="H43" s="2"/>
      <c r="I43" s="85" t="s">
        <v>56</v>
      </c>
      <c r="J43" s="83">
        <v>0</v>
      </c>
      <c r="K43" s="84"/>
      <c r="L43" s="84"/>
      <c r="M43" s="84"/>
      <c r="N43" s="84"/>
      <c r="O43" s="84">
        <v>638569.32999999996</v>
      </c>
      <c r="P43" s="84">
        <v>0</v>
      </c>
      <c r="Q43" s="84">
        <v>1646157.27</v>
      </c>
      <c r="R43" s="84">
        <v>26012.7</v>
      </c>
      <c r="AC43" s="46"/>
    </row>
    <row r="44" spans="1:57" s="4" customFormat="1" x14ac:dyDescent="0.25">
      <c r="H44" s="51"/>
      <c r="I44" s="86" t="s">
        <v>57</v>
      </c>
      <c r="J44" s="87">
        <f>SUM(J40:J43)</f>
        <v>0</v>
      </c>
      <c r="K44" s="87">
        <f t="shared" ref="K44:R44" si="30">SUM(K40:K43)</f>
        <v>1442618.31</v>
      </c>
      <c r="L44" s="87">
        <f t="shared" si="30"/>
        <v>49985</v>
      </c>
      <c r="M44" s="87">
        <f t="shared" si="30"/>
        <v>0</v>
      </c>
      <c r="N44" s="87">
        <f t="shared" si="30"/>
        <v>82027.460000000006</v>
      </c>
      <c r="O44" s="87">
        <f t="shared" si="30"/>
        <v>1722603.38</v>
      </c>
      <c r="P44" s="87">
        <f t="shared" si="30"/>
        <v>214288.88</v>
      </c>
      <c r="Q44" s="87">
        <f t="shared" si="30"/>
        <v>1646157.27</v>
      </c>
      <c r="R44" s="87">
        <f t="shared" si="30"/>
        <v>-990142.22000000009</v>
      </c>
      <c r="AC44" s="100"/>
    </row>
    <row r="45" spans="1:57" x14ac:dyDescent="0.25">
      <c r="I45" s="88"/>
      <c r="J45" s="82"/>
      <c r="K45" s="89"/>
      <c r="L45" s="82"/>
      <c r="M45" s="82"/>
      <c r="N45" s="82"/>
      <c r="O45" s="82"/>
      <c r="P45" s="82"/>
      <c r="Q45" s="82"/>
      <c r="R45" s="82"/>
      <c r="AC45" s="2"/>
      <c r="AH45" s="2"/>
    </row>
    <row r="46" spans="1:57" x14ac:dyDescent="0.25">
      <c r="I46" s="88"/>
      <c r="J46" s="82"/>
      <c r="K46" s="82"/>
      <c r="L46" s="84"/>
      <c r="M46" s="82"/>
      <c r="N46" s="82"/>
      <c r="O46" s="82"/>
      <c r="P46" s="82"/>
      <c r="Q46" s="82"/>
      <c r="R46" s="82"/>
    </row>
    <row r="47" spans="1:57" x14ac:dyDescent="0.25">
      <c r="I47" s="38"/>
    </row>
    <row r="61" spans="22:22" x14ac:dyDescent="0.25">
      <c r="V61" s="2"/>
    </row>
    <row r="62" spans="22:22" x14ac:dyDescent="0.25">
      <c r="V62" s="38"/>
    </row>
    <row r="66" spans="1:35" x14ac:dyDescent="0.25">
      <c r="A66" s="3" t="s">
        <v>58</v>
      </c>
      <c r="B66" s="15" t="s">
        <v>11</v>
      </c>
      <c r="C66" s="15" t="s">
        <v>12</v>
      </c>
      <c r="D66" s="15" t="s">
        <v>13</v>
      </c>
      <c r="E66" s="15" t="s">
        <v>14</v>
      </c>
      <c r="F66" s="15" t="s">
        <v>15</v>
      </c>
      <c r="G66" s="15" t="s">
        <v>16</v>
      </c>
      <c r="H66" s="15" t="s">
        <v>17</v>
      </c>
      <c r="I66" s="15" t="s">
        <v>18</v>
      </c>
      <c r="J66" s="15" t="s">
        <v>19</v>
      </c>
      <c r="K66" s="15" t="s">
        <v>20</v>
      </c>
      <c r="L66" s="15" t="s">
        <v>21</v>
      </c>
      <c r="M66" s="15" t="s">
        <v>22</v>
      </c>
      <c r="N66" s="15" t="s">
        <v>23</v>
      </c>
      <c r="O66" s="15" t="s">
        <v>24</v>
      </c>
      <c r="P66" s="15" t="s">
        <v>25</v>
      </c>
      <c r="Q66" s="15" t="s">
        <v>26</v>
      </c>
      <c r="R66" s="15" t="s">
        <v>27</v>
      </c>
      <c r="S66" s="15" t="s">
        <v>28</v>
      </c>
      <c r="T66" s="15" t="s">
        <v>29</v>
      </c>
      <c r="U66" s="15" t="s">
        <v>30</v>
      </c>
      <c r="V66" s="15" t="s">
        <v>31</v>
      </c>
      <c r="W66" s="15" t="s">
        <v>32</v>
      </c>
      <c r="X66" s="15" t="s">
        <v>33</v>
      </c>
      <c r="Y66" s="15" t="s">
        <v>34</v>
      </c>
      <c r="Z66" s="15" t="s">
        <v>35</v>
      </c>
      <c r="AA66" s="15" t="s">
        <v>36</v>
      </c>
      <c r="AB66" s="15" t="s">
        <v>37</v>
      </c>
      <c r="AC66" s="15" t="s">
        <v>38</v>
      </c>
      <c r="AD66" s="15" t="s">
        <v>39</v>
      </c>
      <c r="AE66" s="15" t="s">
        <v>40</v>
      </c>
      <c r="AF66" s="15" t="s">
        <v>41</v>
      </c>
      <c r="AG66" s="15" t="s">
        <v>42</v>
      </c>
      <c r="AH66" s="15" t="s">
        <v>43</v>
      </c>
    </row>
    <row r="67" spans="1:35" x14ac:dyDescent="0.25">
      <c r="A67" t="s">
        <v>44</v>
      </c>
      <c r="B67" s="2">
        <f>SUM($B68:B68)</f>
        <v>0</v>
      </c>
      <c r="C67" s="42">
        <f>SUM($B68:C68)</f>
        <v>0</v>
      </c>
      <c r="D67" s="42">
        <f>SUM($B68:D68)</f>
        <v>0</v>
      </c>
      <c r="E67" s="42">
        <f>SUM($B68:E68)</f>
        <v>578685.9</v>
      </c>
      <c r="F67" s="42">
        <f>SUM($B68:F68)</f>
        <v>1695563.7599999998</v>
      </c>
      <c r="G67" s="42">
        <f>SUM($B68:G68)</f>
        <v>2464354.8199999998</v>
      </c>
      <c r="H67" s="42">
        <f>SUM($B68:H68)</f>
        <v>3428817.5599999996</v>
      </c>
      <c r="I67" s="42">
        <f>SUM($B68:I68)</f>
        <v>4083338.5599999996</v>
      </c>
      <c r="J67" s="42">
        <f>SUM($B68:J68)</f>
        <v>6210201.5999999996</v>
      </c>
      <c r="K67" s="42">
        <f>SUM($B68:K68)</f>
        <v>8411874.5999999996</v>
      </c>
      <c r="L67" s="42">
        <f>SUM($B68:L68)</f>
        <v>9585784.5999999996</v>
      </c>
      <c r="M67" s="42">
        <f>SUM($B68:M68)</f>
        <v>12371382.6</v>
      </c>
      <c r="N67" s="42">
        <f>SUM($B68:N68)</f>
        <v>13048080.199999999</v>
      </c>
      <c r="O67" s="42">
        <f>SUM($B68:O68)</f>
        <v>13548080.199999999</v>
      </c>
      <c r="P67" s="42">
        <f>SUM($B68:P68)</f>
        <v>13739672.199999999</v>
      </c>
      <c r="Q67" s="42">
        <f>SUM($B68:Q68)</f>
        <v>13889672.199999999</v>
      </c>
      <c r="R67" s="42">
        <f>SUM($B68:R68)</f>
        <v>14039672.199999999</v>
      </c>
      <c r="S67" s="42">
        <f>SUM($B68:S68)</f>
        <v>14189672.199999999</v>
      </c>
      <c r="T67" s="42">
        <f>SUM($B68:T68)</f>
        <v>14339672.199999999</v>
      </c>
      <c r="U67" s="42">
        <f>SUM($B68:U68)</f>
        <v>14419672.199999999</v>
      </c>
      <c r="V67" s="42">
        <f>SUM($B68:V68)</f>
        <v>14499672.199999999</v>
      </c>
      <c r="W67" s="42">
        <f>SUM($B68:W68)</f>
        <v>14579672.199999999</v>
      </c>
      <c r="X67" s="42">
        <f>SUM($B68:X68)</f>
        <v>14659672.199999999</v>
      </c>
      <c r="Y67" s="42">
        <f>SUM($B68:Y68)</f>
        <v>14739672.199999999</v>
      </c>
      <c r="Z67" s="42">
        <f>SUM($B68:Z68)</f>
        <v>14819672.199999999</v>
      </c>
      <c r="AA67" s="42">
        <f>SUM($B68:AA68)</f>
        <v>14899672.199999999</v>
      </c>
      <c r="AB67" s="42">
        <f>SUM($B68:AB68)</f>
        <v>14899672.199999999</v>
      </c>
      <c r="AC67" s="42">
        <f>SUM($B68:AC68)</f>
        <v>14899672.199999999</v>
      </c>
      <c r="AD67" s="42">
        <f>SUM($B68:AD68)</f>
        <v>14899672.199999999</v>
      </c>
      <c r="AE67" s="42">
        <f>SUM($B68:AE68)</f>
        <v>14899672.199999999</v>
      </c>
      <c r="AF67" s="42">
        <f>SUM($B68:AF68)</f>
        <v>14899672.199999999</v>
      </c>
      <c r="AG67" s="42">
        <f>SUM($B68:AG68)</f>
        <v>14899672.199999999</v>
      </c>
      <c r="AH67" s="42">
        <f>SUM($B68:AH68)</f>
        <v>14899672.199999999</v>
      </c>
      <c r="AI67" s="42"/>
    </row>
    <row r="68" spans="1:35" x14ac:dyDescent="0.25">
      <c r="A68" t="s">
        <v>45</v>
      </c>
      <c r="B68" s="18">
        <v>0</v>
      </c>
      <c r="C68" s="16"/>
      <c r="D68" s="16"/>
      <c r="E68" s="16">
        <f>E70</f>
        <v>578685.9</v>
      </c>
      <c r="F68" s="16">
        <f t="shared" ref="F68:N68" si="31">F70</f>
        <v>1116877.8599999999</v>
      </c>
      <c r="G68" s="16">
        <f t="shared" si="31"/>
        <v>768791.05999999994</v>
      </c>
      <c r="H68" s="16">
        <f t="shared" si="31"/>
        <v>964462.74</v>
      </c>
      <c r="I68" s="16">
        <f t="shared" si="31"/>
        <v>654521</v>
      </c>
      <c r="J68" s="16">
        <f t="shared" si="31"/>
        <v>2126863.04</v>
      </c>
      <c r="K68" s="16">
        <f t="shared" si="31"/>
        <v>2201673</v>
      </c>
      <c r="L68" s="16">
        <f t="shared" si="31"/>
        <v>1173910</v>
      </c>
      <c r="M68" s="16">
        <f t="shared" si="31"/>
        <v>2785598</v>
      </c>
      <c r="N68" s="16">
        <f t="shared" si="31"/>
        <v>676697.59999999998</v>
      </c>
      <c r="O68" s="16">
        <v>500000</v>
      </c>
      <c r="P68" s="16">
        <f>200000-8408</f>
        <v>191592</v>
      </c>
      <c r="Q68" s="16">
        <v>150000</v>
      </c>
      <c r="R68" s="16">
        <v>150000</v>
      </c>
      <c r="S68" s="16">
        <v>150000</v>
      </c>
      <c r="T68" s="16">
        <v>150000</v>
      </c>
      <c r="U68" s="16">
        <v>80000</v>
      </c>
      <c r="V68" s="16">
        <v>80000</v>
      </c>
      <c r="W68" s="16">
        <v>80000</v>
      </c>
      <c r="X68" s="16">
        <v>80000</v>
      </c>
      <c r="Y68" s="16">
        <v>80000</v>
      </c>
      <c r="Z68" s="16">
        <v>80000</v>
      </c>
      <c r="AA68" s="16">
        <v>80000</v>
      </c>
      <c r="AB68" s="16">
        <v>0</v>
      </c>
      <c r="AC68" s="16">
        <v>0</v>
      </c>
      <c r="AD68" s="16">
        <v>0</v>
      </c>
      <c r="AE68" s="16">
        <v>0</v>
      </c>
      <c r="AF68" s="16">
        <v>0</v>
      </c>
      <c r="AG68" s="16">
        <v>0</v>
      </c>
      <c r="AH68" s="16">
        <v>0</v>
      </c>
    </row>
    <row r="69" spans="1:35" x14ac:dyDescent="0.25">
      <c r="A69" t="s">
        <v>46</v>
      </c>
      <c r="B69" s="2">
        <f>SUM($B70:B70)</f>
        <v>0</v>
      </c>
      <c r="C69" s="26">
        <f>SUM($B70:C70)</f>
        <v>0</v>
      </c>
      <c r="D69" s="26">
        <f>SUM($B70:D70)</f>
        <v>0</v>
      </c>
      <c r="E69" s="26">
        <f>SUM($B70:E70)</f>
        <v>578685.9</v>
      </c>
      <c r="F69" s="26">
        <f>E69+F70</f>
        <v>1695563.7599999998</v>
      </c>
      <c r="G69" s="26">
        <f>F69+G70</f>
        <v>2464354.8199999998</v>
      </c>
      <c r="H69" s="26">
        <f t="shared" ref="H69:O69" si="32">G69+H70</f>
        <v>3428817.5599999996</v>
      </c>
      <c r="I69" s="26">
        <f>H69+I70</f>
        <v>4083338.5599999996</v>
      </c>
      <c r="J69" s="26">
        <f t="shared" si="32"/>
        <v>6210201.5999999996</v>
      </c>
      <c r="K69" s="26">
        <f>J69+K70</f>
        <v>8411874.5999999996</v>
      </c>
      <c r="L69" s="26">
        <f t="shared" si="32"/>
        <v>9585784.5999999996</v>
      </c>
      <c r="M69" s="26">
        <f t="shared" si="32"/>
        <v>12371382.6</v>
      </c>
      <c r="N69" s="26">
        <f t="shared" si="32"/>
        <v>13048080.199999999</v>
      </c>
      <c r="O69" s="26">
        <f t="shared" si="32"/>
        <v>14163213.989999998</v>
      </c>
      <c r="P69" s="26">
        <f>SUM($B70:P70)</f>
        <v>14215479.329999998</v>
      </c>
      <c r="Q69" s="26">
        <f>SUM($B70:Q70)</f>
        <v>14487603.619999997</v>
      </c>
      <c r="R69" s="26">
        <f>SUM($B70:R70)</f>
        <v>14820010.919999998</v>
      </c>
      <c r="S69" s="26">
        <f>SUM($B70:S70)</f>
        <v>14896224.379999999</v>
      </c>
      <c r="T69" s="26">
        <f>SUM($B70:T70)</f>
        <v>15222735.609999999</v>
      </c>
      <c r="U69" s="26">
        <f>SUM($B70:U70)</f>
        <v>15222877.07</v>
      </c>
      <c r="V69" s="26">
        <f>SUM($B70:V70)</f>
        <v>15222877.07</v>
      </c>
      <c r="W69" s="26">
        <f>SUM($B70:W70)</f>
        <v>15222877.07</v>
      </c>
      <c r="X69" s="26">
        <f>SUM($B70:X70)</f>
        <v>15222877.07</v>
      </c>
      <c r="Y69" s="26">
        <f>SUM($B70:Y70)</f>
        <v>15222877.07</v>
      </c>
      <c r="Z69" s="26">
        <f>SUM($B70:Z70)</f>
        <v>15222877.07</v>
      </c>
      <c r="AA69" s="26">
        <f>SUM($B70:AA70)</f>
        <v>15222877.07</v>
      </c>
      <c r="AB69" s="26">
        <f>SUM($B70:AB70)</f>
        <v>15222877.07</v>
      </c>
      <c r="AC69" s="26">
        <f>SUM($B70:AC70)</f>
        <v>15222877.07</v>
      </c>
      <c r="AD69" s="26">
        <f>SUM($B70:AD70)</f>
        <v>15222877.07</v>
      </c>
      <c r="AE69" s="26">
        <f>SUM($B70:AE70)</f>
        <v>15222877.07</v>
      </c>
      <c r="AF69" s="26">
        <f>SUM($B70:AF70)</f>
        <v>15222877.07</v>
      </c>
      <c r="AG69" s="26">
        <f>SUM($B70:AG70)</f>
        <v>15222877.07</v>
      </c>
      <c r="AH69" s="26">
        <f>SUM($B70:AH70)</f>
        <v>15222877.07</v>
      </c>
    </row>
    <row r="70" spans="1:35" ht="30" x14ac:dyDescent="0.25">
      <c r="A70" s="20" t="s">
        <v>47</v>
      </c>
      <c r="B70" s="18">
        <v>0</v>
      </c>
      <c r="C70" s="27">
        <v>0</v>
      </c>
      <c r="D70" s="27">
        <v>0</v>
      </c>
      <c r="E70" s="26">
        <v>578685.9</v>
      </c>
      <c r="F70" s="26">
        <v>1116877.8599999999</v>
      </c>
      <c r="G70" s="26">
        <v>768791.05999999994</v>
      </c>
      <c r="H70" s="26">
        <v>964462.74</v>
      </c>
      <c r="I70" s="26">
        <v>654521</v>
      </c>
      <c r="J70" s="26">
        <v>2126863.04</v>
      </c>
      <c r="K70" s="26">
        <v>2201673</v>
      </c>
      <c r="L70" s="26">
        <v>1173910</v>
      </c>
      <c r="M70" s="26">
        <v>2785598</v>
      </c>
      <c r="N70" s="26">
        <v>676697.59999999998</v>
      </c>
      <c r="O70" s="26">
        <v>1115133.79</v>
      </c>
      <c r="P70" s="26">
        <v>52265.34</v>
      </c>
      <c r="Q70" s="26">
        <v>272124.28999999998</v>
      </c>
      <c r="R70" s="26">
        <v>332407.3</v>
      </c>
      <c r="S70" s="26">
        <v>76213.460000000006</v>
      </c>
      <c r="T70" s="26">
        <v>326511.23</v>
      </c>
      <c r="U70" s="26">
        <v>141.46</v>
      </c>
      <c r="V70" s="26"/>
      <c r="W70" s="26"/>
      <c r="X70" s="26"/>
      <c r="Y70" s="26"/>
      <c r="Z70" s="26"/>
      <c r="AA70" s="26"/>
      <c r="AB70" s="26"/>
      <c r="AC70" s="26"/>
      <c r="AD70" s="26"/>
      <c r="AE70" s="26"/>
      <c r="AF70" s="26"/>
      <c r="AG70" s="26"/>
      <c r="AH70" s="26"/>
    </row>
    <row r="72" spans="1:35" s="50" customFormat="1" x14ac:dyDescent="0.25">
      <c r="A72" s="70" t="s">
        <v>48</v>
      </c>
      <c r="I72" s="70" t="s">
        <v>59</v>
      </c>
      <c r="J72" s="71">
        <v>41765</v>
      </c>
      <c r="K72" s="71">
        <v>2947.87</v>
      </c>
      <c r="L72" s="72">
        <v>-744.53</v>
      </c>
      <c r="M72" s="73">
        <v>0</v>
      </c>
      <c r="N72" s="72">
        <v>-2203.34</v>
      </c>
      <c r="O72" s="73"/>
      <c r="P72" s="73"/>
      <c r="Q72" s="73"/>
      <c r="R72" s="73"/>
    </row>
    <row r="73" spans="1:35" x14ac:dyDescent="0.25">
      <c r="I73" s="74" t="s">
        <v>60</v>
      </c>
      <c r="J73" s="75"/>
      <c r="K73" s="76">
        <v>1435248.01</v>
      </c>
      <c r="L73" s="76">
        <v>1552235.33</v>
      </c>
      <c r="M73" s="76">
        <v>1063965.04</v>
      </c>
      <c r="N73" s="77">
        <v>2797697.62</v>
      </c>
      <c r="O73" s="77">
        <v>833453.9</v>
      </c>
      <c r="P73" s="77">
        <v>1068421.24</v>
      </c>
      <c r="Q73" s="77">
        <v>130756.67</v>
      </c>
      <c r="R73" s="77">
        <v>739402.4</v>
      </c>
      <c r="AH73" s="2"/>
    </row>
    <row r="74" spans="1:35" x14ac:dyDescent="0.25">
      <c r="G74" s="2"/>
      <c r="H74" s="18"/>
      <c r="I74" s="74" t="s">
        <v>61</v>
      </c>
      <c r="J74" s="75"/>
      <c r="K74" s="76">
        <v>209025.97</v>
      </c>
      <c r="L74" s="76">
        <v>135163.18</v>
      </c>
      <c r="M74" s="76">
        <v>211341</v>
      </c>
      <c r="N74" s="77">
        <v>137086.68</v>
      </c>
      <c r="O74" s="77">
        <v>1837.5</v>
      </c>
      <c r="P74" s="77">
        <v>7458.08</v>
      </c>
      <c r="Q74" s="78"/>
      <c r="R74" s="77">
        <v>2809.67</v>
      </c>
    </row>
    <row r="75" spans="1:35" s="4" customFormat="1" x14ac:dyDescent="0.25">
      <c r="I75" s="79" t="s">
        <v>62</v>
      </c>
      <c r="J75" s="80">
        <f>SUM(J72:J74)</f>
        <v>41765</v>
      </c>
      <c r="K75" s="80">
        <f t="shared" ref="K75:R75" si="33">SUM(K72:K74)</f>
        <v>1647221.85</v>
      </c>
      <c r="L75" s="80">
        <f t="shared" si="33"/>
        <v>1686653.98</v>
      </c>
      <c r="M75" s="80">
        <f t="shared" si="33"/>
        <v>1275306.04</v>
      </c>
      <c r="N75" s="80">
        <f t="shared" si="33"/>
        <v>2932580.9600000004</v>
      </c>
      <c r="O75" s="80">
        <f t="shared" si="33"/>
        <v>835291.4</v>
      </c>
      <c r="P75" s="80">
        <f t="shared" si="33"/>
        <v>1075879.32</v>
      </c>
      <c r="Q75" s="80">
        <f t="shared" si="33"/>
        <v>130756.67</v>
      </c>
      <c r="R75" s="80">
        <f t="shared" si="33"/>
        <v>742212.07000000007</v>
      </c>
    </row>
    <row r="76" spans="1:35" x14ac:dyDescent="0.25">
      <c r="I76" s="81"/>
      <c r="J76" s="78"/>
      <c r="K76" s="78"/>
      <c r="L76" s="78"/>
      <c r="M76" s="78"/>
      <c r="N76" s="78"/>
      <c r="O76" s="78"/>
      <c r="P76" s="78"/>
      <c r="Q76" s="78"/>
      <c r="R76" s="78"/>
    </row>
    <row r="77" spans="1:35" x14ac:dyDescent="0.25">
      <c r="I77" s="44"/>
    </row>
    <row r="78" spans="1:35" x14ac:dyDescent="0.25">
      <c r="H78" s="2"/>
    </row>
    <row r="96" spans="1:34" x14ac:dyDescent="0.25">
      <c r="A96" s="3" t="s">
        <v>63</v>
      </c>
      <c r="B96" s="15" t="s">
        <v>11</v>
      </c>
      <c r="C96" s="15" t="s">
        <v>12</v>
      </c>
      <c r="D96" s="15" t="s">
        <v>13</v>
      </c>
      <c r="E96" s="15" t="s">
        <v>14</v>
      </c>
      <c r="F96" s="15" t="s">
        <v>15</v>
      </c>
      <c r="G96" s="15" t="s">
        <v>16</v>
      </c>
      <c r="H96" s="15" t="s">
        <v>17</v>
      </c>
      <c r="I96" s="15" t="s">
        <v>18</v>
      </c>
      <c r="J96" s="15" t="s">
        <v>19</v>
      </c>
      <c r="K96" s="15" t="s">
        <v>20</v>
      </c>
      <c r="L96" s="15" t="s">
        <v>21</v>
      </c>
      <c r="M96" s="15" t="s">
        <v>22</v>
      </c>
      <c r="N96" s="15" t="s">
        <v>23</v>
      </c>
      <c r="O96" s="15" t="s">
        <v>24</v>
      </c>
      <c r="P96" s="15" t="s">
        <v>25</v>
      </c>
      <c r="Q96" s="15" t="s">
        <v>26</v>
      </c>
      <c r="R96" s="15" t="s">
        <v>27</v>
      </c>
      <c r="S96" s="15" t="s">
        <v>28</v>
      </c>
      <c r="T96" s="15" t="s">
        <v>29</v>
      </c>
      <c r="U96" s="15" t="s">
        <v>30</v>
      </c>
      <c r="V96" s="15" t="s">
        <v>31</v>
      </c>
      <c r="W96" s="15" t="s">
        <v>32</v>
      </c>
      <c r="X96" s="15" t="s">
        <v>33</v>
      </c>
      <c r="Y96" s="15" t="s">
        <v>34</v>
      </c>
      <c r="Z96" s="15" t="s">
        <v>35</v>
      </c>
      <c r="AA96" s="15" t="s">
        <v>36</v>
      </c>
      <c r="AB96" s="15" t="s">
        <v>37</v>
      </c>
      <c r="AC96" s="15" t="s">
        <v>38</v>
      </c>
      <c r="AD96" s="15" t="s">
        <v>39</v>
      </c>
      <c r="AE96" s="15" t="s">
        <v>40</v>
      </c>
      <c r="AF96" s="15" t="s">
        <v>41</v>
      </c>
      <c r="AG96" s="15" t="s">
        <v>42</v>
      </c>
      <c r="AH96" s="15" t="s">
        <v>43</v>
      </c>
    </row>
    <row r="97" spans="1:34" x14ac:dyDescent="0.25">
      <c r="A97" t="s">
        <v>44</v>
      </c>
      <c r="B97" s="2">
        <f>SUM($B98:B98)</f>
        <v>0</v>
      </c>
      <c r="C97" s="26">
        <f>B97+C98</f>
        <v>0</v>
      </c>
      <c r="D97" s="26">
        <f t="shared" ref="D97:AG97" si="34">C97+D98</f>
        <v>0</v>
      </c>
      <c r="E97" s="26">
        <f t="shared" si="34"/>
        <v>855968.9</v>
      </c>
      <c r="F97" s="26">
        <f t="shared" si="34"/>
        <v>2559846.7599999998</v>
      </c>
      <c r="G97" s="26">
        <f t="shared" si="34"/>
        <v>4891580.3899999997</v>
      </c>
      <c r="H97" s="26">
        <f t="shared" si="34"/>
        <v>8883175.129999999</v>
      </c>
      <c r="I97" s="26">
        <f>H97+I98</f>
        <v>15144005.129999999</v>
      </c>
      <c r="J97" s="26">
        <f t="shared" si="34"/>
        <v>24575261.169999998</v>
      </c>
      <c r="K97" s="26">
        <f>J97+K98</f>
        <v>37337324.170000002</v>
      </c>
      <c r="L97" s="26">
        <f t="shared" si="34"/>
        <v>53082738.170000002</v>
      </c>
      <c r="M97" s="26">
        <f t="shared" si="34"/>
        <v>70032788.170000002</v>
      </c>
      <c r="N97" s="26">
        <f t="shared" si="34"/>
        <v>89126707.770000011</v>
      </c>
      <c r="O97" s="26">
        <f t="shared" si="34"/>
        <v>99519559.30583334</v>
      </c>
      <c r="P97" s="26">
        <f t="shared" si="34"/>
        <v>109604002.84166667</v>
      </c>
      <c r="Q97" s="26">
        <f t="shared" si="34"/>
        <v>120046854.3775</v>
      </c>
      <c r="R97" s="26">
        <f t="shared" si="34"/>
        <v>130489705.91333333</v>
      </c>
      <c r="S97" s="26">
        <f t="shared" si="34"/>
        <v>141182557.44916666</v>
      </c>
      <c r="T97" s="26">
        <f t="shared" si="34"/>
        <v>151875408.98499998</v>
      </c>
      <c r="U97" s="26">
        <f t="shared" si="34"/>
        <v>159159477.98499998</v>
      </c>
      <c r="V97" s="26">
        <f t="shared" si="34"/>
        <v>166693546.98499998</v>
      </c>
      <c r="W97" s="26">
        <f t="shared" si="34"/>
        <v>174227615.98499998</v>
      </c>
      <c r="X97" s="26">
        <f t="shared" si="34"/>
        <v>181761684.98499998</v>
      </c>
      <c r="Y97" s="26">
        <f t="shared" si="34"/>
        <v>189295753.98499998</v>
      </c>
      <c r="Z97" s="26">
        <f t="shared" si="34"/>
        <v>196329824.98499998</v>
      </c>
      <c r="AA97" s="26">
        <f t="shared" si="34"/>
        <v>203363895.98499998</v>
      </c>
      <c r="AB97" s="26">
        <f t="shared" si="34"/>
        <v>210417966.98499998</v>
      </c>
      <c r="AC97" s="26">
        <f t="shared" si="34"/>
        <v>217472037.98499998</v>
      </c>
      <c r="AD97" s="26">
        <f t="shared" si="34"/>
        <v>224416123.98499998</v>
      </c>
      <c r="AE97" s="26">
        <f t="shared" si="34"/>
        <v>230870194.98499998</v>
      </c>
      <c r="AF97" s="26">
        <f t="shared" si="34"/>
        <v>233870194.98499998</v>
      </c>
      <c r="AG97" s="26">
        <f t="shared" si="34"/>
        <v>235165112.98499998</v>
      </c>
      <c r="AH97" s="26">
        <f>SUM(C98:AH98)</f>
        <v>236422222.98499998</v>
      </c>
    </row>
    <row r="98" spans="1:34" x14ac:dyDescent="0.25">
      <c r="A98" t="s">
        <v>45</v>
      </c>
      <c r="B98" s="18">
        <f t="shared" ref="B98:AG98" si="35">SUM(B68,B36,B4)</f>
        <v>0</v>
      </c>
      <c r="C98" s="17">
        <f t="shared" si="35"/>
        <v>0</v>
      </c>
      <c r="D98" s="17">
        <f t="shared" si="35"/>
        <v>0</v>
      </c>
      <c r="E98" s="17">
        <f t="shared" si="35"/>
        <v>855968.9</v>
      </c>
      <c r="F98" s="17">
        <f t="shared" si="35"/>
        <v>1703877.8599999999</v>
      </c>
      <c r="G98" s="17">
        <f t="shared" si="35"/>
        <v>2331733.63</v>
      </c>
      <c r="H98" s="17">
        <f t="shared" si="35"/>
        <v>3991594.74</v>
      </c>
      <c r="I98" s="17">
        <f t="shared" si="35"/>
        <v>6260830</v>
      </c>
      <c r="J98" s="17">
        <f t="shared" si="35"/>
        <v>9431256.0399999991</v>
      </c>
      <c r="K98" s="17">
        <f t="shared" si="35"/>
        <v>12762063</v>
      </c>
      <c r="L98" s="17">
        <f t="shared" si="35"/>
        <v>15745414</v>
      </c>
      <c r="M98" s="17">
        <f t="shared" si="35"/>
        <v>16950050</v>
      </c>
      <c r="N98" s="17">
        <f t="shared" si="35"/>
        <v>19093919.600000001</v>
      </c>
      <c r="O98" s="17">
        <f t="shared" si="35"/>
        <v>10392851.535833335</v>
      </c>
      <c r="P98" s="17">
        <f t="shared" si="35"/>
        <v>10084443.535833335</v>
      </c>
      <c r="Q98" s="17">
        <f t="shared" si="35"/>
        <v>10442851.535833335</v>
      </c>
      <c r="R98" s="17">
        <f t="shared" si="35"/>
        <v>10442851.535833335</v>
      </c>
      <c r="S98" s="17">
        <f t="shared" si="35"/>
        <v>10692851.535833335</v>
      </c>
      <c r="T98" s="17">
        <f t="shared" si="35"/>
        <v>10692851.535833335</v>
      </c>
      <c r="U98" s="17">
        <f t="shared" si="35"/>
        <v>7284069</v>
      </c>
      <c r="V98" s="17">
        <f t="shared" si="35"/>
        <v>7534069</v>
      </c>
      <c r="W98" s="17">
        <f t="shared" si="35"/>
        <v>7534069</v>
      </c>
      <c r="X98" s="17">
        <f t="shared" si="35"/>
        <v>7534069</v>
      </c>
      <c r="Y98" s="17">
        <f t="shared" si="35"/>
        <v>7534069</v>
      </c>
      <c r="Z98" s="17">
        <f t="shared" si="35"/>
        <v>7034071</v>
      </c>
      <c r="AA98" s="17">
        <f t="shared" si="35"/>
        <v>7034071</v>
      </c>
      <c r="AB98" s="17">
        <f t="shared" si="35"/>
        <v>7054071</v>
      </c>
      <c r="AC98" s="17">
        <f t="shared" si="35"/>
        <v>7054071</v>
      </c>
      <c r="AD98" s="17">
        <f t="shared" si="35"/>
        <v>6944086</v>
      </c>
      <c r="AE98" s="17">
        <f t="shared" si="35"/>
        <v>6454071</v>
      </c>
      <c r="AF98" s="17">
        <f t="shared" si="35"/>
        <v>3000000</v>
      </c>
      <c r="AG98" s="17">
        <f t="shared" si="35"/>
        <v>1294918</v>
      </c>
      <c r="AH98" s="17">
        <f>SUM(AH68,AH36,AH4)+1</f>
        <v>1257110</v>
      </c>
    </row>
    <row r="99" spans="1:34" x14ac:dyDescent="0.25">
      <c r="A99" t="s">
        <v>46</v>
      </c>
      <c r="B99" s="2">
        <f>SUM($B100:B100)</f>
        <v>0</v>
      </c>
      <c r="C99" s="26">
        <f>B99+C100</f>
        <v>0</v>
      </c>
      <c r="D99" s="26">
        <f t="shared" ref="D99:Z99" si="36">C99+D100</f>
        <v>0</v>
      </c>
      <c r="E99" s="26">
        <f t="shared" si="36"/>
        <v>855968.9</v>
      </c>
      <c r="F99" s="26">
        <f t="shared" si="36"/>
        <v>2559846.7599999998</v>
      </c>
      <c r="G99" s="26">
        <f t="shared" si="36"/>
        <v>4891580.3899999997</v>
      </c>
      <c r="H99" s="26">
        <f t="shared" si="36"/>
        <v>8883175.129999999</v>
      </c>
      <c r="I99" s="26">
        <f>H99+I100</f>
        <v>15144005.129999999</v>
      </c>
      <c r="J99" s="26">
        <f t="shared" si="36"/>
        <v>27079627.189999998</v>
      </c>
      <c r="K99" s="26">
        <f>J99+K100</f>
        <v>39841690.189999998</v>
      </c>
      <c r="L99" s="26">
        <f t="shared" si="36"/>
        <v>52743413.739999995</v>
      </c>
      <c r="M99" s="26">
        <f t="shared" si="36"/>
        <v>69434301.699999988</v>
      </c>
      <c r="N99" s="26">
        <f t="shared" si="36"/>
        <v>87976085.299999982</v>
      </c>
      <c r="O99" s="26">
        <f t="shared" si="36"/>
        <v>102045470.47999999</v>
      </c>
      <c r="P99" s="26">
        <f t="shared" si="36"/>
        <v>113304980.63</v>
      </c>
      <c r="Q99" s="26">
        <f t="shared" si="36"/>
        <v>125420001.55</v>
      </c>
      <c r="R99" s="26">
        <f t="shared" si="36"/>
        <v>131822526.3</v>
      </c>
      <c r="S99" s="26">
        <f t="shared" si="36"/>
        <v>138510840.12</v>
      </c>
      <c r="T99" s="26">
        <f t="shared" si="36"/>
        <v>148800802.34999999</v>
      </c>
      <c r="U99" s="26">
        <f t="shared" si="36"/>
        <v>154171389.97</v>
      </c>
      <c r="V99" s="26">
        <f t="shared" si="36"/>
        <v>154171389.97</v>
      </c>
      <c r="W99" s="26">
        <f t="shared" si="36"/>
        <v>154171389.97</v>
      </c>
      <c r="X99" s="26">
        <f t="shared" si="36"/>
        <v>154171389.97</v>
      </c>
      <c r="Y99" s="26">
        <f t="shared" si="36"/>
        <v>154171389.97</v>
      </c>
      <c r="Z99" s="26">
        <f t="shared" si="36"/>
        <v>154171389.97</v>
      </c>
      <c r="AA99" s="26">
        <f t="shared" ref="AA99" si="37">Z99+AA100</f>
        <v>154171389.97</v>
      </c>
      <c r="AB99" s="26">
        <f t="shared" ref="AB99" si="38">AA99+AB100</f>
        <v>154171389.97</v>
      </c>
      <c r="AC99" s="26">
        <f t="shared" ref="AC99" si="39">AB99+AC100</f>
        <v>154171389.97</v>
      </c>
      <c r="AD99" s="26">
        <f t="shared" ref="AD99" si="40">AC99+AD100</f>
        <v>154171389.97</v>
      </c>
      <c r="AE99" s="26">
        <f t="shared" ref="AE99" si="41">AD99+AE100</f>
        <v>154171389.97</v>
      </c>
      <c r="AF99" s="26">
        <f t="shared" ref="AF99" si="42">AE99+AF100</f>
        <v>154171389.97</v>
      </c>
      <c r="AG99" s="26">
        <f t="shared" ref="AG99" si="43">AF99+AG100</f>
        <v>154171389.97</v>
      </c>
      <c r="AH99" s="26">
        <f t="shared" ref="AH99" si="44">AG99+AH100</f>
        <v>154171389.97</v>
      </c>
    </row>
    <row r="100" spans="1:34" ht="30" x14ac:dyDescent="0.25">
      <c r="A100" s="20" t="s">
        <v>47</v>
      </c>
      <c r="B100" s="18">
        <f>SUM(B70,B38,B6)</f>
        <v>0</v>
      </c>
      <c r="C100" s="17">
        <f>SUM(C70,C38,C6)</f>
        <v>0</v>
      </c>
      <c r="D100" s="17">
        <f t="shared" ref="D100:AH100" si="45">SUM(D70,D38,D6)</f>
        <v>0</v>
      </c>
      <c r="E100" s="17">
        <f t="shared" si="45"/>
        <v>855968.9</v>
      </c>
      <c r="F100" s="17">
        <f t="shared" si="45"/>
        <v>1703877.8599999999</v>
      </c>
      <c r="G100" s="17">
        <f t="shared" si="45"/>
        <v>2331733.63</v>
      </c>
      <c r="H100" s="17">
        <f t="shared" si="45"/>
        <v>3991594.74</v>
      </c>
      <c r="I100" s="17">
        <f>SUM(I70,I38,I6)</f>
        <v>6260830</v>
      </c>
      <c r="J100" s="17">
        <f>SUM(J70,J38,J6)</f>
        <v>11935622.059999999</v>
      </c>
      <c r="K100" s="17">
        <f t="shared" si="45"/>
        <v>12762063</v>
      </c>
      <c r="L100" s="17">
        <f t="shared" si="45"/>
        <v>12901723.550000001</v>
      </c>
      <c r="M100" s="17">
        <f t="shared" si="45"/>
        <v>16690887.960000001</v>
      </c>
      <c r="N100" s="17">
        <f t="shared" si="45"/>
        <v>18541783.600000001</v>
      </c>
      <c r="O100" s="17">
        <f t="shared" si="45"/>
        <v>14069385.18</v>
      </c>
      <c r="P100" s="17">
        <f t="shared" si="45"/>
        <v>11259510.15</v>
      </c>
      <c r="Q100" s="17">
        <f t="shared" si="45"/>
        <v>12115020.92</v>
      </c>
      <c r="R100" s="17">
        <f t="shared" si="45"/>
        <v>6402524.75</v>
      </c>
      <c r="S100" s="17">
        <f t="shared" si="45"/>
        <v>6688313.8200000003</v>
      </c>
      <c r="T100" s="17">
        <f t="shared" si="45"/>
        <v>10289962.23</v>
      </c>
      <c r="U100" s="17">
        <f t="shared" si="45"/>
        <v>5370587.6200000001</v>
      </c>
      <c r="V100" s="17">
        <f t="shared" si="45"/>
        <v>0</v>
      </c>
      <c r="W100" s="17">
        <f t="shared" si="45"/>
        <v>0</v>
      </c>
      <c r="X100" s="17">
        <f t="shared" si="45"/>
        <v>0</v>
      </c>
      <c r="Y100" s="17">
        <f t="shared" si="45"/>
        <v>0</v>
      </c>
      <c r="Z100" s="17">
        <f t="shared" si="45"/>
        <v>0</v>
      </c>
      <c r="AA100" s="17">
        <f t="shared" si="45"/>
        <v>0</v>
      </c>
      <c r="AB100" s="17">
        <f t="shared" si="45"/>
        <v>0</v>
      </c>
      <c r="AC100" s="17">
        <f t="shared" si="45"/>
        <v>0</v>
      </c>
      <c r="AD100" s="17">
        <f t="shared" si="45"/>
        <v>0</v>
      </c>
      <c r="AE100" s="17">
        <f t="shared" si="45"/>
        <v>0</v>
      </c>
      <c r="AF100" s="17">
        <f t="shared" si="45"/>
        <v>0</v>
      </c>
      <c r="AG100" s="17">
        <f t="shared" si="45"/>
        <v>0</v>
      </c>
      <c r="AH100" s="17">
        <f t="shared" si="45"/>
        <v>0</v>
      </c>
    </row>
    <row r="102" spans="1:34" s="92" customFormat="1" x14ac:dyDescent="0.25">
      <c r="A102" s="92" t="s">
        <v>48</v>
      </c>
      <c r="J102" s="96">
        <v>2035572.08</v>
      </c>
      <c r="K102" s="96">
        <v>1829937.42</v>
      </c>
      <c r="L102" s="96">
        <v>12482110.24</v>
      </c>
      <c r="M102" s="96">
        <v>12386644.560000001</v>
      </c>
      <c r="N102" s="96">
        <v>16331262.34</v>
      </c>
      <c r="O102" s="96">
        <v>19571835.890000001</v>
      </c>
      <c r="P102" s="96">
        <v>14185763.82</v>
      </c>
      <c r="Q102" s="96">
        <v>14799265.83</v>
      </c>
      <c r="R102" s="96">
        <v>9188278.1099999994</v>
      </c>
    </row>
    <row r="103" spans="1:34" hidden="1" x14ac:dyDescent="0.25"/>
    <row r="104" spans="1:34" hidden="1" x14ac:dyDescent="0.25"/>
  </sheetData>
  <phoneticPr fontId="12" type="noConversion"/>
  <pageMargins left="0.25" right="0.25" top="0.75" bottom="0.75" header="0.3" footer="0.3"/>
  <pageSetup paperSize="5" scale="29" fitToHeight="0" orientation="landscape" r:id="rId1"/>
  <rowBreaks count="1" manualBreakCount="1">
    <brk id="9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83"/>
  <sheetViews>
    <sheetView view="pageBreakPreview" topLeftCell="G1" zoomScale="55" zoomScaleNormal="55" zoomScaleSheetLayoutView="55" workbookViewId="0">
      <selection activeCell="U148" sqref="U148"/>
    </sheetView>
  </sheetViews>
  <sheetFormatPr defaultRowHeight="15" x14ac:dyDescent="0.25"/>
  <cols>
    <col min="1" max="1" width="61.85546875" customWidth="1"/>
    <col min="2" max="2" width="17.85546875" customWidth="1"/>
    <col min="3" max="3" width="16.42578125" customWidth="1"/>
    <col min="4" max="5" width="15.42578125" customWidth="1"/>
    <col min="6" max="6" width="15.42578125" style="64" customWidth="1"/>
    <col min="7" max="7" width="16.42578125" style="64" customWidth="1"/>
    <col min="8" max="9" width="15.42578125" style="64" customWidth="1"/>
    <col min="10" max="10" width="15.42578125" style="53" customWidth="1"/>
    <col min="11" max="11" width="16.42578125" style="53" customWidth="1"/>
    <col min="12" max="14" width="15.42578125" style="53" customWidth="1"/>
    <col min="15" max="15" width="16.42578125" style="64" customWidth="1"/>
    <col min="16" max="16" width="15.42578125" customWidth="1"/>
    <col min="17" max="17" width="15.42578125" style="64" customWidth="1"/>
    <col min="18" max="18" width="15.42578125" customWidth="1"/>
    <col min="19" max="19" width="16.42578125" bestFit="1" customWidth="1"/>
    <col min="20" max="22" width="15.42578125" bestFit="1" customWidth="1"/>
    <col min="23" max="23" width="16.42578125" bestFit="1" customWidth="1"/>
    <col min="24" max="24" width="15.42578125" bestFit="1" customWidth="1"/>
    <col min="25" max="26" width="15.42578125" customWidth="1"/>
    <col min="27" max="34" width="15.5703125" customWidth="1"/>
  </cols>
  <sheetData>
    <row r="3" spans="1:34" x14ac:dyDescent="0.25">
      <c r="A3" s="3" t="s">
        <v>64</v>
      </c>
      <c r="B3" s="58" t="s">
        <v>11</v>
      </c>
      <c r="C3" s="58" t="s">
        <v>12</v>
      </c>
      <c r="D3" s="58" t="s">
        <v>13</v>
      </c>
      <c r="E3" s="58" t="s">
        <v>14</v>
      </c>
      <c r="F3" s="58" t="s">
        <v>15</v>
      </c>
      <c r="G3" s="58" t="s">
        <v>16</v>
      </c>
      <c r="H3" s="58" t="s">
        <v>17</v>
      </c>
      <c r="I3" s="58" t="s">
        <v>18</v>
      </c>
      <c r="J3" s="58" t="s">
        <v>19</v>
      </c>
      <c r="K3" s="58" t="s">
        <v>20</v>
      </c>
      <c r="L3" s="58" t="s">
        <v>21</v>
      </c>
      <c r="M3" s="58" t="s">
        <v>22</v>
      </c>
      <c r="N3" s="58" t="s">
        <v>23</v>
      </c>
      <c r="O3" s="58" t="s">
        <v>24</v>
      </c>
      <c r="P3" s="58" t="s">
        <v>25</v>
      </c>
      <c r="Q3" s="58" t="s">
        <v>26</v>
      </c>
      <c r="R3" s="15" t="s">
        <v>27</v>
      </c>
      <c r="S3" s="15" t="s">
        <v>28</v>
      </c>
      <c r="T3" s="15" t="s">
        <v>29</v>
      </c>
      <c r="U3" s="15" t="s">
        <v>30</v>
      </c>
      <c r="V3" s="15" t="s">
        <v>31</v>
      </c>
      <c r="W3" s="15" t="s">
        <v>32</v>
      </c>
      <c r="X3" s="15" t="s">
        <v>33</v>
      </c>
      <c r="Y3" s="15" t="s">
        <v>34</v>
      </c>
      <c r="Z3" s="15" t="s">
        <v>35</v>
      </c>
      <c r="AA3" s="15" t="s">
        <v>36</v>
      </c>
      <c r="AB3" s="15" t="s">
        <v>37</v>
      </c>
      <c r="AC3" s="15" t="s">
        <v>38</v>
      </c>
      <c r="AD3" s="15" t="s">
        <v>39</v>
      </c>
      <c r="AE3" s="15" t="s">
        <v>40</v>
      </c>
      <c r="AF3" s="15" t="s">
        <v>41</v>
      </c>
      <c r="AG3" s="15" t="s">
        <v>42</v>
      </c>
      <c r="AH3" s="15" t="s">
        <v>43</v>
      </c>
    </row>
    <row r="4" spans="1:34" x14ac:dyDescent="0.25">
      <c r="A4" s="7" t="s">
        <v>65</v>
      </c>
      <c r="B4" s="59">
        <f>SUM($B5:B5)</f>
        <v>0</v>
      </c>
      <c r="C4" s="59">
        <f>B4+C5</f>
        <v>0</v>
      </c>
      <c r="D4" s="59">
        <f>C4+D5</f>
        <v>0</v>
      </c>
      <c r="E4" s="59">
        <f t="shared" ref="E4:AH4" si="0">D4+E5</f>
        <v>0</v>
      </c>
      <c r="F4" s="59">
        <f t="shared" si="0"/>
        <v>0</v>
      </c>
      <c r="G4" s="59">
        <f t="shared" si="0"/>
        <v>0</v>
      </c>
      <c r="H4" s="59">
        <f t="shared" si="0"/>
        <v>0</v>
      </c>
      <c r="I4" s="59">
        <f t="shared" si="0"/>
        <v>0</v>
      </c>
      <c r="J4" s="59">
        <f t="shared" si="0"/>
        <v>0</v>
      </c>
      <c r="K4" s="59">
        <f t="shared" si="0"/>
        <v>0</v>
      </c>
      <c r="L4" s="59">
        <f t="shared" si="0"/>
        <v>0</v>
      </c>
      <c r="M4" s="59">
        <f t="shared" si="0"/>
        <v>0</v>
      </c>
      <c r="N4" s="59">
        <f t="shared" si="0"/>
        <v>0</v>
      </c>
      <c r="O4" s="59">
        <f t="shared" si="0"/>
        <v>0</v>
      </c>
      <c r="P4" s="59">
        <f t="shared" si="0"/>
        <v>0</v>
      </c>
      <c r="Q4" s="59">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25">
      <c r="A5" s="5" t="s">
        <v>66</v>
      </c>
      <c r="B5" s="59">
        <v>0</v>
      </c>
      <c r="C5" s="32">
        <v>0</v>
      </c>
      <c r="D5" s="32">
        <v>0</v>
      </c>
      <c r="E5" s="32">
        <v>0</v>
      </c>
      <c r="F5" s="32">
        <v>0</v>
      </c>
      <c r="G5" s="32">
        <v>0</v>
      </c>
      <c r="H5" s="32">
        <v>0</v>
      </c>
      <c r="I5" s="32">
        <v>0</v>
      </c>
      <c r="J5" s="32">
        <v>0</v>
      </c>
      <c r="K5" s="32">
        <v>0</v>
      </c>
      <c r="L5" s="32">
        <v>0</v>
      </c>
      <c r="M5" s="32">
        <v>0</v>
      </c>
      <c r="N5" s="32">
        <v>0</v>
      </c>
      <c r="O5" s="32">
        <v>0</v>
      </c>
      <c r="P5" s="32">
        <v>0</v>
      </c>
      <c r="Q5" s="32">
        <v>0</v>
      </c>
      <c r="R5" s="8">
        <v>0</v>
      </c>
      <c r="S5" s="8">
        <v>0</v>
      </c>
      <c r="T5" s="8">
        <v>0</v>
      </c>
      <c r="U5" s="8">
        <v>0</v>
      </c>
      <c r="V5" s="8">
        <v>20</v>
      </c>
      <c r="W5" s="8">
        <v>20</v>
      </c>
      <c r="X5" s="8">
        <v>20</v>
      </c>
      <c r="Y5" s="8">
        <v>30</v>
      </c>
      <c r="Z5" s="8">
        <v>30</v>
      </c>
      <c r="AA5" s="8">
        <v>20</v>
      </c>
      <c r="AB5" s="8">
        <v>0</v>
      </c>
      <c r="AC5" s="8">
        <v>0</v>
      </c>
      <c r="AD5" s="8">
        <v>0</v>
      </c>
      <c r="AE5" s="8">
        <v>0</v>
      </c>
      <c r="AF5" s="8">
        <v>0</v>
      </c>
      <c r="AG5" s="8">
        <v>0</v>
      </c>
      <c r="AH5" s="8">
        <v>0</v>
      </c>
    </row>
    <row r="6" spans="1:34" x14ac:dyDescent="0.25">
      <c r="A6" s="5" t="s">
        <v>67</v>
      </c>
      <c r="B6" s="59">
        <f>SUM($B7:B7)</f>
        <v>0</v>
      </c>
      <c r="C6" s="52">
        <f>B6+C7</f>
        <v>0</v>
      </c>
      <c r="D6" s="52">
        <f t="shared" ref="D6:AH6" si="1">C6+D7</f>
        <v>0</v>
      </c>
      <c r="E6" s="52">
        <f t="shared" si="1"/>
        <v>0</v>
      </c>
      <c r="F6" s="69">
        <f t="shared" si="1"/>
        <v>0</v>
      </c>
      <c r="G6" s="52">
        <f t="shared" si="1"/>
        <v>0</v>
      </c>
      <c r="H6" s="52">
        <f t="shared" si="1"/>
        <v>0</v>
      </c>
      <c r="I6" s="52">
        <f t="shared" si="1"/>
        <v>0</v>
      </c>
      <c r="J6" s="52">
        <f t="shared" si="1"/>
        <v>0</v>
      </c>
      <c r="K6" s="52">
        <f t="shared" si="1"/>
        <v>0</v>
      </c>
      <c r="L6" s="52">
        <f t="shared" si="1"/>
        <v>0</v>
      </c>
      <c r="M6" s="52">
        <f t="shared" si="1"/>
        <v>0</v>
      </c>
      <c r="N6" s="52">
        <f t="shared" si="1"/>
        <v>0</v>
      </c>
      <c r="O6" s="52">
        <f t="shared" si="1"/>
        <v>0</v>
      </c>
      <c r="P6" s="52">
        <f t="shared" si="1"/>
        <v>0</v>
      </c>
      <c r="Q6" s="52">
        <f t="shared" si="1"/>
        <v>0</v>
      </c>
      <c r="R6" s="19">
        <f t="shared" si="1"/>
        <v>0</v>
      </c>
      <c r="S6" s="19">
        <f t="shared" si="1"/>
        <v>0</v>
      </c>
      <c r="T6" s="19">
        <f t="shared" si="1"/>
        <v>0</v>
      </c>
      <c r="U6" s="19">
        <f t="shared" si="1"/>
        <v>0</v>
      </c>
      <c r="V6" s="19">
        <f t="shared" si="1"/>
        <v>0</v>
      </c>
      <c r="W6" s="19">
        <f t="shared" si="1"/>
        <v>0</v>
      </c>
      <c r="X6" s="19">
        <f t="shared" si="1"/>
        <v>0</v>
      </c>
      <c r="Y6" s="19">
        <f t="shared" si="1"/>
        <v>0</v>
      </c>
      <c r="Z6" s="19">
        <f t="shared" si="1"/>
        <v>0</v>
      </c>
      <c r="AA6" s="19">
        <f t="shared" si="1"/>
        <v>0</v>
      </c>
      <c r="AB6" s="19">
        <f t="shared" si="1"/>
        <v>0</v>
      </c>
      <c r="AC6" s="19">
        <f t="shared" si="1"/>
        <v>0</v>
      </c>
      <c r="AD6" s="19">
        <f t="shared" si="1"/>
        <v>0</v>
      </c>
      <c r="AE6" s="19">
        <f t="shared" si="1"/>
        <v>0</v>
      </c>
      <c r="AF6" s="19">
        <f t="shared" si="1"/>
        <v>0</v>
      </c>
      <c r="AG6" s="19">
        <f t="shared" si="1"/>
        <v>0</v>
      </c>
      <c r="AH6" s="19">
        <f t="shared" si="1"/>
        <v>0</v>
      </c>
    </row>
    <row r="7" spans="1:34" x14ac:dyDescent="0.25">
      <c r="A7" s="5" t="s">
        <v>68</v>
      </c>
      <c r="B7" s="59">
        <v>0</v>
      </c>
      <c r="C7" s="52">
        <v>0</v>
      </c>
      <c r="D7" s="52">
        <v>0</v>
      </c>
      <c r="E7" s="52">
        <v>0</v>
      </c>
      <c r="F7" s="69">
        <v>0</v>
      </c>
      <c r="G7" s="52">
        <v>0</v>
      </c>
      <c r="H7" s="52">
        <v>0</v>
      </c>
      <c r="I7" s="52">
        <v>0</v>
      </c>
      <c r="J7" s="52">
        <v>0</v>
      </c>
      <c r="K7" s="52">
        <v>0</v>
      </c>
      <c r="L7" s="52">
        <v>0</v>
      </c>
      <c r="M7" s="52">
        <v>0</v>
      </c>
      <c r="N7" s="52">
        <v>0</v>
      </c>
      <c r="O7" s="52">
        <v>0</v>
      </c>
      <c r="P7" s="52">
        <v>0</v>
      </c>
      <c r="Q7" s="52">
        <v>0</v>
      </c>
      <c r="R7" s="19">
        <v>0</v>
      </c>
      <c r="S7" s="19">
        <v>0</v>
      </c>
      <c r="T7" s="19">
        <v>0</v>
      </c>
      <c r="U7" s="19">
        <v>0</v>
      </c>
      <c r="V7" s="19"/>
      <c r="W7" s="19"/>
      <c r="X7" s="19"/>
      <c r="Y7" s="19"/>
      <c r="Z7" s="19"/>
      <c r="AA7" s="19"/>
      <c r="AB7" s="19"/>
      <c r="AC7" s="19"/>
      <c r="AD7" s="19"/>
      <c r="AE7" s="19"/>
      <c r="AF7" s="19"/>
      <c r="AG7" s="19"/>
      <c r="AH7" s="19"/>
    </row>
    <row r="8" spans="1:34"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25">
      <c r="N34" s="64"/>
    </row>
    <row r="35" spans="1:34" x14ac:dyDescent="0.25">
      <c r="A35" s="3" t="s">
        <v>69</v>
      </c>
      <c r="B35" s="58" t="s">
        <v>11</v>
      </c>
      <c r="C35" s="58" t="s">
        <v>12</v>
      </c>
      <c r="D35" s="58" t="s">
        <v>13</v>
      </c>
      <c r="E35" s="58" t="s">
        <v>14</v>
      </c>
      <c r="F35" s="58" t="s">
        <v>15</v>
      </c>
      <c r="G35" s="58" t="s">
        <v>16</v>
      </c>
      <c r="H35" s="15" t="s">
        <v>17</v>
      </c>
      <c r="I35" s="15" t="s">
        <v>18</v>
      </c>
      <c r="J35" s="15" t="s">
        <v>19</v>
      </c>
      <c r="K35" s="58" t="s">
        <v>20</v>
      </c>
      <c r="L35" s="15" t="s">
        <v>21</v>
      </c>
      <c r="M35" s="58" t="s">
        <v>22</v>
      </c>
      <c r="N35" s="15" t="s">
        <v>23</v>
      </c>
      <c r="O35" s="15" t="s">
        <v>24</v>
      </c>
      <c r="P35" s="15" t="s">
        <v>25</v>
      </c>
      <c r="Q35" s="15" t="s">
        <v>26</v>
      </c>
      <c r="R35" s="15" t="s">
        <v>27</v>
      </c>
      <c r="S35" s="15" t="s">
        <v>28</v>
      </c>
      <c r="T35" s="15" t="s">
        <v>29</v>
      </c>
      <c r="U35" s="15" t="s">
        <v>30</v>
      </c>
      <c r="V35" s="15" t="s">
        <v>31</v>
      </c>
      <c r="W35" s="15" t="s">
        <v>32</v>
      </c>
      <c r="X35" s="15" t="s">
        <v>33</v>
      </c>
      <c r="Y35" s="15" t="s">
        <v>34</v>
      </c>
      <c r="Z35" s="15" t="s">
        <v>35</v>
      </c>
      <c r="AA35" s="15" t="s">
        <v>36</v>
      </c>
      <c r="AB35" s="15" t="s">
        <v>37</v>
      </c>
      <c r="AC35" s="15" t="s">
        <v>38</v>
      </c>
      <c r="AD35" s="15" t="s">
        <v>39</v>
      </c>
      <c r="AE35" s="15" t="s">
        <v>40</v>
      </c>
      <c r="AF35" s="15" t="s">
        <v>41</v>
      </c>
      <c r="AG35" s="15" t="s">
        <v>42</v>
      </c>
      <c r="AH35" s="15" t="s">
        <v>43</v>
      </c>
    </row>
    <row r="36" spans="1:34" x14ac:dyDescent="0.25">
      <c r="A36" s="7" t="s">
        <v>65</v>
      </c>
      <c r="B36" s="60">
        <f>SUM($B37:B37)</f>
        <v>0</v>
      </c>
      <c r="C36" s="60">
        <f>B36+C37</f>
        <v>0</v>
      </c>
      <c r="D36" s="60">
        <f t="shared" ref="D36:AH36" si="2">C36+D37</f>
        <v>0</v>
      </c>
      <c r="E36" s="60">
        <f t="shared" si="2"/>
        <v>0</v>
      </c>
      <c r="F36" s="60">
        <f t="shared" si="2"/>
        <v>0</v>
      </c>
      <c r="G36" s="60">
        <f t="shared" si="2"/>
        <v>5</v>
      </c>
      <c r="H36" s="60">
        <f t="shared" si="2"/>
        <v>10</v>
      </c>
      <c r="I36" s="60">
        <f t="shared" si="2"/>
        <v>15</v>
      </c>
      <c r="J36" s="60">
        <f t="shared" si="2"/>
        <v>90</v>
      </c>
      <c r="K36" s="60">
        <f t="shared" si="2"/>
        <v>240</v>
      </c>
      <c r="L36" s="60">
        <f t="shared" si="2"/>
        <v>390</v>
      </c>
      <c r="M36" s="60">
        <f t="shared" si="2"/>
        <v>540</v>
      </c>
      <c r="N36" s="60">
        <f t="shared" si="2"/>
        <v>690</v>
      </c>
      <c r="O36" s="60">
        <f t="shared" si="2"/>
        <v>840</v>
      </c>
      <c r="P36" s="60">
        <f t="shared" si="2"/>
        <v>990</v>
      </c>
      <c r="Q36" s="60">
        <f t="shared" si="2"/>
        <v>1140</v>
      </c>
      <c r="R36" s="60">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25">
      <c r="A37" s="5" t="s">
        <v>66</v>
      </c>
      <c r="B37" s="60">
        <v>0</v>
      </c>
      <c r="C37" s="61">
        <v>0</v>
      </c>
      <c r="D37" s="61">
        <v>0</v>
      </c>
      <c r="E37" s="61">
        <v>0</v>
      </c>
      <c r="F37" s="61">
        <v>0</v>
      </c>
      <c r="G37" s="61">
        <v>5</v>
      </c>
      <c r="H37" s="61">
        <v>5</v>
      </c>
      <c r="I37" s="61">
        <v>5</v>
      </c>
      <c r="J37" s="61">
        <v>75</v>
      </c>
      <c r="K37" s="61">
        <v>150</v>
      </c>
      <c r="L37" s="61">
        <v>150</v>
      </c>
      <c r="M37" s="61">
        <v>150</v>
      </c>
      <c r="N37" s="61">
        <v>150</v>
      </c>
      <c r="O37" s="61">
        <v>150</v>
      </c>
      <c r="P37" s="61">
        <v>150</v>
      </c>
      <c r="Q37" s="61">
        <v>150</v>
      </c>
      <c r="R37" s="61">
        <v>150</v>
      </c>
      <c r="S37" s="9">
        <v>150</v>
      </c>
      <c r="T37" s="9">
        <v>90</v>
      </c>
      <c r="U37" s="9">
        <v>80</v>
      </c>
      <c r="V37" s="9">
        <v>80</v>
      </c>
      <c r="W37" s="9">
        <v>65</v>
      </c>
      <c r="X37" s="9">
        <v>65</v>
      </c>
      <c r="Y37" s="9">
        <v>50</v>
      </c>
      <c r="Z37" s="9">
        <v>50</v>
      </c>
      <c r="AA37" s="9">
        <v>50</v>
      </c>
      <c r="AB37" s="8">
        <v>40</v>
      </c>
      <c r="AC37" s="8">
        <v>20</v>
      </c>
      <c r="AD37" s="8">
        <v>20</v>
      </c>
      <c r="AE37" s="9">
        <v>0</v>
      </c>
      <c r="AF37" s="8">
        <v>0</v>
      </c>
      <c r="AG37" s="8">
        <v>0</v>
      </c>
      <c r="AH37" s="8">
        <v>0</v>
      </c>
    </row>
    <row r="38" spans="1:34" x14ac:dyDescent="0.25">
      <c r="A38" s="5" t="s">
        <v>67</v>
      </c>
      <c r="B38" s="60">
        <f>SUM($B39:B39)</f>
        <v>0</v>
      </c>
      <c r="C38" s="62">
        <f>B38+C39</f>
        <v>0</v>
      </c>
      <c r="D38" s="62">
        <f t="shared" ref="D38:AH38" si="3">C38+D39</f>
        <v>0</v>
      </c>
      <c r="E38" s="62">
        <f t="shared" si="3"/>
        <v>0</v>
      </c>
      <c r="F38" s="62">
        <f t="shared" si="3"/>
        <v>0</v>
      </c>
      <c r="G38" s="62">
        <f t="shared" si="3"/>
        <v>0</v>
      </c>
      <c r="H38" s="62">
        <f t="shared" si="3"/>
        <v>3</v>
      </c>
      <c r="I38" s="62">
        <f t="shared" si="3"/>
        <v>6</v>
      </c>
      <c r="J38" s="62">
        <f t="shared" si="3"/>
        <v>6</v>
      </c>
      <c r="K38" s="62">
        <v>14</v>
      </c>
      <c r="L38" s="62">
        <f t="shared" si="3"/>
        <v>14</v>
      </c>
      <c r="M38" s="62">
        <f t="shared" si="3"/>
        <v>14</v>
      </c>
      <c r="N38" s="62">
        <f t="shared" si="3"/>
        <v>14</v>
      </c>
      <c r="O38" s="62">
        <v>14</v>
      </c>
      <c r="P38" s="62">
        <v>14</v>
      </c>
      <c r="Q38" s="62">
        <f t="shared" si="3"/>
        <v>86</v>
      </c>
      <c r="R38" s="62">
        <f t="shared" si="3"/>
        <v>128</v>
      </c>
      <c r="S38" s="37">
        <f t="shared" si="3"/>
        <v>155</v>
      </c>
      <c r="T38" s="37">
        <f t="shared" si="3"/>
        <v>212</v>
      </c>
      <c r="U38" s="37">
        <f t="shared" si="3"/>
        <v>228</v>
      </c>
      <c r="V38" s="37">
        <f t="shared" si="3"/>
        <v>228</v>
      </c>
      <c r="W38" s="37">
        <f t="shared" si="3"/>
        <v>228</v>
      </c>
      <c r="X38" s="37">
        <f t="shared" si="3"/>
        <v>228</v>
      </c>
      <c r="Y38" s="37">
        <f t="shared" si="3"/>
        <v>228</v>
      </c>
      <c r="Z38" s="37">
        <f t="shared" si="3"/>
        <v>228</v>
      </c>
      <c r="AA38" s="37">
        <f t="shared" si="3"/>
        <v>228</v>
      </c>
      <c r="AB38" s="37">
        <f t="shared" si="3"/>
        <v>228</v>
      </c>
      <c r="AC38" s="37">
        <f t="shared" si="3"/>
        <v>228</v>
      </c>
      <c r="AD38" s="37">
        <f t="shared" si="3"/>
        <v>228</v>
      </c>
      <c r="AE38" s="37">
        <f t="shared" si="3"/>
        <v>228</v>
      </c>
      <c r="AF38" s="37">
        <f t="shared" si="3"/>
        <v>228</v>
      </c>
      <c r="AG38" s="37">
        <f t="shared" si="3"/>
        <v>228</v>
      </c>
      <c r="AH38" s="37">
        <f t="shared" si="3"/>
        <v>228</v>
      </c>
    </row>
    <row r="39" spans="1:34" x14ac:dyDescent="0.25">
      <c r="A39" s="5" t="s">
        <v>70</v>
      </c>
      <c r="B39" s="29">
        <v>0</v>
      </c>
      <c r="C39" s="52">
        <v>0</v>
      </c>
      <c r="D39" s="52">
        <v>0</v>
      </c>
      <c r="E39" s="52">
        <v>0</v>
      </c>
      <c r="F39" s="52">
        <v>0</v>
      </c>
      <c r="G39" s="52">
        <v>0</v>
      </c>
      <c r="H39" s="52">
        <v>3</v>
      </c>
      <c r="I39" s="52">
        <v>3</v>
      </c>
      <c r="J39" s="19">
        <v>0</v>
      </c>
      <c r="K39" s="19">
        <v>0</v>
      </c>
      <c r="L39" s="19">
        <v>0</v>
      </c>
      <c r="M39" s="19">
        <v>0</v>
      </c>
      <c r="N39" s="19">
        <v>0</v>
      </c>
      <c r="O39" s="19">
        <v>560</v>
      </c>
      <c r="P39" s="19">
        <v>0</v>
      </c>
      <c r="Q39" s="19">
        <v>72</v>
      </c>
      <c r="R39" s="19">
        <v>42</v>
      </c>
      <c r="S39" s="19">
        <v>27</v>
      </c>
      <c r="T39" s="19">
        <v>57</v>
      </c>
      <c r="U39" s="19">
        <v>16</v>
      </c>
      <c r="V39" s="19"/>
      <c r="W39" s="19"/>
      <c r="X39" s="19"/>
      <c r="Y39" s="19"/>
      <c r="Z39" s="19"/>
      <c r="AA39" s="19"/>
      <c r="AB39" s="19"/>
      <c r="AC39" s="19"/>
      <c r="AD39" s="19"/>
      <c r="AE39" s="19"/>
      <c r="AF39" s="19"/>
      <c r="AG39" s="19"/>
      <c r="AH39" s="19"/>
    </row>
    <row r="40" spans="1:34" x14ac:dyDescent="0.25">
      <c r="A40" s="41" t="s">
        <v>71</v>
      </c>
      <c r="J40" s="64"/>
    </row>
    <row r="41" spans="1:34" x14ac:dyDescent="0.25">
      <c r="A41" s="41"/>
      <c r="J41" s="64"/>
    </row>
    <row r="42" spans="1:34" x14ac:dyDescent="0.25">
      <c r="A42" s="41"/>
      <c r="J42" s="64"/>
    </row>
    <row r="44" spans="1:34" x14ac:dyDescent="0.25">
      <c r="M44" s="55"/>
    </row>
    <row r="45" spans="1:34" x14ac:dyDescent="0.25">
      <c r="M45" s="55"/>
      <c r="N45" s="55"/>
    </row>
    <row r="67" spans="1:34" x14ac:dyDescent="0.25">
      <c r="A67" s="3" t="s">
        <v>72</v>
      </c>
      <c r="B67" s="58" t="s">
        <v>11</v>
      </c>
      <c r="C67" s="58" t="s">
        <v>12</v>
      </c>
      <c r="D67" s="58" t="s">
        <v>13</v>
      </c>
      <c r="E67" s="58" t="s">
        <v>14</v>
      </c>
      <c r="F67" s="58" t="s">
        <v>15</v>
      </c>
      <c r="G67" s="58" t="s">
        <v>16</v>
      </c>
      <c r="H67" s="58" t="s">
        <v>17</v>
      </c>
      <c r="I67" s="58" t="s">
        <v>18</v>
      </c>
      <c r="J67" s="58" t="s">
        <v>19</v>
      </c>
      <c r="K67" s="58" t="s">
        <v>20</v>
      </c>
      <c r="L67" s="58" t="s">
        <v>21</v>
      </c>
      <c r="M67" s="58" t="s">
        <v>22</v>
      </c>
      <c r="N67" s="58" t="s">
        <v>23</v>
      </c>
      <c r="O67" s="58" t="s">
        <v>24</v>
      </c>
      <c r="P67" s="58" t="s">
        <v>25</v>
      </c>
      <c r="Q67" s="58" t="s">
        <v>26</v>
      </c>
      <c r="R67" s="58" t="s">
        <v>27</v>
      </c>
      <c r="S67" s="15" t="s">
        <v>28</v>
      </c>
      <c r="T67" s="15" t="s">
        <v>29</v>
      </c>
      <c r="U67" s="15" t="s">
        <v>30</v>
      </c>
      <c r="V67" s="15" t="s">
        <v>31</v>
      </c>
      <c r="W67" s="15" t="s">
        <v>32</v>
      </c>
      <c r="X67" s="15" t="s">
        <v>33</v>
      </c>
      <c r="Y67" s="15" t="s">
        <v>34</v>
      </c>
      <c r="Z67" s="15" t="s">
        <v>35</v>
      </c>
      <c r="AA67" s="15" t="s">
        <v>36</v>
      </c>
      <c r="AB67" s="15" t="s">
        <v>37</v>
      </c>
      <c r="AC67" s="15" t="s">
        <v>38</v>
      </c>
      <c r="AD67" s="15" t="s">
        <v>39</v>
      </c>
      <c r="AE67" s="15" t="s">
        <v>40</v>
      </c>
      <c r="AF67" s="15" t="s">
        <v>41</v>
      </c>
      <c r="AG67" s="15" t="s">
        <v>42</v>
      </c>
      <c r="AH67" s="15" t="s">
        <v>43</v>
      </c>
    </row>
    <row r="68" spans="1:34" x14ac:dyDescent="0.25">
      <c r="A68" s="6" t="s">
        <v>73</v>
      </c>
      <c r="B68" s="11">
        <f>SUM($B69:B69)</f>
        <v>0</v>
      </c>
      <c r="C68" s="11">
        <f>B68+C69</f>
        <v>0</v>
      </c>
      <c r="D68" s="11">
        <f t="shared" ref="D68:AH68" si="4">C68+D69</f>
        <v>0</v>
      </c>
      <c r="E68" s="11">
        <f t="shared" si="4"/>
        <v>0</v>
      </c>
      <c r="F68" s="11">
        <f t="shared" si="4"/>
        <v>0</v>
      </c>
      <c r="G68" s="11">
        <f t="shared" si="4"/>
        <v>0</v>
      </c>
      <c r="H68" s="11">
        <f t="shared" si="4"/>
        <v>0</v>
      </c>
      <c r="I68" s="11">
        <f t="shared" si="4"/>
        <v>0</v>
      </c>
      <c r="J68" s="11">
        <f t="shared" si="4"/>
        <v>0</v>
      </c>
      <c r="K68" s="11">
        <f t="shared" si="4"/>
        <v>0</v>
      </c>
      <c r="L68" s="11">
        <f t="shared" si="4"/>
        <v>0</v>
      </c>
      <c r="M68" s="11">
        <f t="shared" si="4"/>
        <v>0</v>
      </c>
      <c r="N68" s="11">
        <f t="shared" si="4"/>
        <v>0</v>
      </c>
      <c r="O68" s="11">
        <f t="shared" si="4"/>
        <v>0</v>
      </c>
      <c r="P68" s="11">
        <f t="shared" si="4"/>
        <v>0</v>
      </c>
      <c r="Q68" s="11">
        <f t="shared" si="4"/>
        <v>0</v>
      </c>
      <c r="R68" s="11">
        <f t="shared" si="4"/>
        <v>0</v>
      </c>
      <c r="S68" s="11">
        <f t="shared" si="4"/>
        <v>0</v>
      </c>
      <c r="T68" s="11">
        <f t="shared" si="4"/>
        <v>0</v>
      </c>
      <c r="U68" s="11">
        <f t="shared" si="4"/>
        <v>0</v>
      </c>
      <c r="V68" s="11">
        <f t="shared" si="4"/>
        <v>3</v>
      </c>
      <c r="W68" s="11">
        <f t="shared" si="4"/>
        <v>3</v>
      </c>
      <c r="X68" s="11">
        <f t="shared" si="4"/>
        <v>3</v>
      </c>
      <c r="Y68" s="11">
        <f t="shared" si="4"/>
        <v>3</v>
      </c>
      <c r="Z68" s="11">
        <f t="shared" si="4"/>
        <v>6</v>
      </c>
      <c r="AA68" s="11">
        <f t="shared" si="4"/>
        <v>6</v>
      </c>
      <c r="AB68" s="11">
        <f t="shared" si="4"/>
        <v>6</v>
      </c>
      <c r="AC68" s="11">
        <f t="shared" si="4"/>
        <v>6</v>
      </c>
      <c r="AD68" s="11">
        <f t="shared" si="4"/>
        <v>10</v>
      </c>
      <c r="AE68" s="11">
        <f t="shared" si="4"/>
        <v>10</v>
      </c>
      <c r="AF68" s="11">
        <f t="shared" si="4"/>
        <v>10</v>
      </c>
      <c r="AG68" s="11">
        <f t="shared" si="4"/>
        <v>10</v>
      </c>
      <c r="AH68" s="11">
        <f t="shared" si="4"/>
        <v>10</v>
      </c>
    </row>
    <row r="69" spans="1:34" x14ac:dyDescent="0.25">
      <c r="A69" s="5" t="s">
        <v>74</v>
      </c>
      <c r="B69" s="60">
        <f t="shared" ref="B69:Y69" si="5">SUM(B75,B77,B79,B81,,B83)</f>
        <v>0</v>
      </c>
      <c r="C69" s="63">
        <f t="shared" si="5"/>
        <v>0</v>
      </c>
      <c r="D69" s="63">
        <f t="shared" si="5"/>
        <v>0</v>
      </c>
      <c r="E69" s="63">
        <f t="shared" si="5"/>
        <v>0</v>
      </c>
      <c r="F69" s="63">
        <f t="shared" si="5"/>
        <v>0</v>
      </c>
      <c r="G69" s="63">
        <f t="shared" si="5"/>
        <v>0</v>
      </c>
      <c r="H69" s="63">
        <f t="shared" si="5"/>
        <v>0</v>
      </c>
      <c r="I69" s="63">
        <v>0</v>
      </c>
      <c r="J69" s="63">
        <v>0</v>
      </c>
      <c r="K69" s="63">
        <v>0</v>
      </c>
      <c r="L69" s="63">
        <f t="shared" si="5"/>
        <v>0</v>
      </c>
      <c r="M69" s="63">
        <v>0</v>
      </c>
      <c r="N69" s="63">
        <v>0</v>
      </c>
      <c r="O69" s="63">
        <f t="shared" si="5"/>
        <v>0</v>
      </c>
      <c r="P69" s="63">
        <f t="shared" si="5"/>
        <v>0</v>
      </c>
      <c r="Q69" s="63">
        <v>0</v>
      </c>
      <c r="R69" s="63">
        <v>0</v>
      </c>
      <c r="S69" s="21">
        <v>0</v>
      </c>
      <c r="T69" s="21">
        <v>0</v>
      </c>
      <c r="U69" s="21">
        <v>0</v>
      </c>
      <c r="V69" s="21">
        <v>3</v>
      </c>
      <c r="W69" s="21">
        <f t="shared" si="5"/>
        <v>0</v>
      </c>
      <c r="X69" s="21">
        <f t="shared" si="5"/>
        <v>0</v>
      </c>
      <c r="Y69" s="21">
        <f t="shared" si="5"/>
        <v>0</v>
      </c>
      <c r="Z69" s="21">
        <v>3</v>
      </c>
      <c r="AA69" s="21">
        <f t="shared" ref="AA69:AH69" si="6">SUM(AA75,AA77,AA79,AA81,,AA83)</f>
        <v>0</v>
      </c>
      <c r="AB69" s="21">
        <f t="shared" si="6"/>
        <v>0</v>
      </c>
      <c r="AC69" s="21">
        <f t="shared" si="6"/>
        <v>0</v>
      </c>
      <c r="AD69" s="21">
        <v>4</v>
      </c>
      <c r="AE69" s="21">
        <f t="shared" si="6"/>
        <v>0</v>
      </c>
      <c r="AF69" s="21">
        <f t="shared" si="6"/>
        <v>0</v>
      </c>
      <c r="AG69" s="21">
        <f t="shared" si="6"/>
        <v>0</v>
      </c>
      <c r="AH69" s="21">
        <f t="shared" si="6"/>
        <v>0</v>
      </c>
    </row>
    <row r="70" spans="1:34" x14ac:dyDescent="0.25">
      <c r="A70" s="5" t="s">
        <v>75</v>
      </c>
      <c r="B70" s="60">
        <f>SUM($B71:B71)</f>
        <v>0</v>
      </c>
      <c r="C70" s="45">
        <f>B70+C71</f>
        <v>0</v>
      </c>
      <c r="D70" s="45">
        <f t="shared" ref="D70:AH70" si="7">C70+D71</f>
        <v>0</v>
      </c>
      <c r="E70" s="45">
        <f t="shared" si="7"/>
        <v>0</v>
      </c>
      <c r="F70" s="45">
        <f t="shared" si="7"/>
        <v>0</v>
      </c>
      <c r="G70" s="45">
        <f t="shared" si="7"/>
        <v>0</v>
      </c>
      <c r="H70" s="45">
        <f t="shared" si="7"/>
        <v>0</v>
      </c>
      <c r="I70" s="45">
        <f t="shared" si="7"/>
        <v>0</v>
      </c>
      <c r="J70" s="45">
        <f t="shared" si="7"/>
        <v>0</v>
      </c>
      <c r="K70" s="45">
        <f t="shared" si="7"/>
        <v>0</v>
      </c>
      <c r="L70" s="45">
        <f t="shared" si="7"/>
        <v>0</v>
      </c>
      <c r="M70" s="45">
        <f t="shared" si="7"/>
        <v>0</v>
      </c>
      <c r="N70" s="45">
        <f t="shared" si="7"/>
        <v>0</v>
      </c>
      <c r="O70" s="45">
        <f t="shared" si="7"/>
        <v>0</v>
      </c>
      <c r="P70" s="45">
        <f t="shared" si="7"/>
        <v>0</v>
      </c>
      <c r="Q70" s="45">
        <f t="shared" si="7"/>
        <v>0</v>
      </c>
      <c r="R70" s="45">
        <f t="shared" si="7"/>
        <v>0</v>
      </c>
      <c r="S70" s="45">
        <f t="shared" si="7"/>
        <v>0</v>
      </c>
      <c r="T70" s="45">
        <f t="shared" si="7"/>
        <v>0</v>
      </c>
      <c r="U70" s="45">
        <f t="shared" si="7"/>
        <v>0</v>
      </c>
      <c r="V70" s="45">
        <f t="shared" si="7"/>
        <v>0</v>
      </c>
      <c r="W70" s="45">
        <f t="shared" si="7"/>
        <v>0</v>
      </c>
      <c r="X70" s="45">
        <f t="shared" si="7"/>
        <v>0</v>
      </c>
      <c r="Y70" s="45">
        <f t="shared" si="7"/>
        <v>0</v>
      </c>
      <c r="Z70" s="45">
        <f t="shared" si="7"/>
        <v>0</v>
      </c>
      <c r="AA70" s="45">
        <f t="shared" si="7"/>
        <v>0</v>
      </c>
      <c r="AB70" s="45">
        <f t="shared" si="7"/>
        <v>0</v>
      </c>
      <c r="AC70" s="45">
        <f t="shared" si="7"/>
        <v>0</v>
      </c>
      <c r="AD70" s="45">
        <f t="shared" si="7"/>
        <v>0</v>
      </c>
      <c r="AE70" s="45">
        <f t="shared" si="7"/>
        <v>0</v>
      </c>
      <c r="AF70" s="45">
        <f t="shared" si="7"/>
        <v>0</v>
      </c>
      <c r="AG70" s="45">
        <f t="shared" si="7"/>
        <v>0</v>
      </c>
      <c r="AH70" s="45">
        <f t="shared" si="7"/>
        <v>0</v>
      </c>
    </row>
    <row r="71" spans="1:34" x14ac:dyDescent="0.25">
      <c r="A71" s="5" t="s">
        <v>76</v>
      </c>
      <c r="B71" s="60">
        <v>0</v>
      </c>
      <c r="C71" s="52">
        <v>0</v>
      </c>
      <c r="D71" s="52">
        <v>0</v>
      </c>
      <c r="E71" s="52">
        <v>0</v>
      </c>
      <c r="F71" s="52">
        <v>0</v>
      </c>
      <c r="G71" s="52">
        <v>0</v>
      </c>
      <c r="H71" s="52">
        <v>0</v>
      </c>
      <c r="I71" s="52">
        <v>0</v>
      </c>
      <c r="J71" s="52">
        <v>0</v>
      </c>
      <c r="K71" s="52">
        <v>0</v>
      </c>
      <c r="L71" s="52">
        <v>0</v>
      </c>
      <c r="M71" s="52">
        <v>0</v>
      </c>
      <c r="N71" s="52">
        <v>0</v>
      </c>
      <c r="O71" s="52">
        <v>0</v>
      </c>
      <c r="P71" s="52">
        <v>0</v>
      </c>
      <c r="Q71" s="52">
        <v>0</v>
      </c>
      <c r="R71" s="52">
        <v>0</v>
      </c>
      <c r="S71" s="52">
        <v>0</v>
      </c>
      <c r="T71" s="52">
        <v>0</v>
      </c>
      <c r="U71" s="19">
        <v>0</v>
      </c>
      <c r="V71" s="19"/>
      <c r="W71" s="19"/>
      <c r="X71" s="19"/>
      <c r="Y71" s="19"/>
      <c r="Z71" s="19"/>
      <c r="AA71" s="19"/>
      <c r="AB71" s="19"/>
      <c r="AC71" s="19"/>
      <c r="AD71" s="19"/>
      <c r="AE71" s="19"/>
      <c r="AF71" s="19"/>
      <c r="AG71" s="19"/>
      <c r="AH71" s="19"/>
    </row>
    <row r="73" spans="1:34" x14ac:dyDescent="0.25">
      <c r="A73" s="36" t="s">
        <v>77</v>
      </c>
    </row>
    <row r="74" spans="1:34" x14ac:dyDescent="0.25">
      <c r="A74" t="s">
        <v>78</v>
      </c>
    </row>
    <row r="75" spans="1:34" x14ac:dyDescent="0.25">
      <c r="A75" s="5" t="s">
        <v>79</v>
      </c>
      <c r="B75" s="23">
        <v>0</v>
      </c>
      <c r="C75" s="22"/>
      <c r="D75" s="22"/>
      <c r="E75" s="22"/>
      <c r="F75" s="67"/>
      <c r="G75" s="67"/>
      <c r="H75" s="67"/>
      <c r="I75" s="67"/>
      <c r="J75" s="56"/>
      <c r="K75" s="56"/>
      <c r="L75" s="56"/>
      <c r="M75" s="56"/>
      <c r="N75" s="56"/>
      <c r="O75" s="67"/>
      <c r="P75" s="22"/>
      <c r="Q75" s="67"/>
      <c r="R75" s="22"/>
      <c r="S75" s="22"/>
      <c r="T75" s="22"/>
      <c r="U75" s="22"/>
      <c r="V75" s="22"/>
      <c r="W75" s="22"/>
      <c r="X75" s="8"/>
      <c r="Y75" s="8"/>
      <c r="Z75" s="8"/>
    </row>
    <row r="76" spans="1:34" x14ac:dyDescent="0.25">
      <c r="A76" t="s">
        <v>80</v>
      </c>
      <c r="B76" s="10"/>
    </row>
    <row r="77" spans="1:34" x14ac:dyDescent="0.25">
      <c r="A77" s="5" t="s">
        <v>79</v>
      </c>
      <c r="B77" s="23">
        <v>0</v>
      </c>
      <c r="C77" s="22"/>
      <c r="D77" s="22"/>
      <c r="E77" s="22"/>
      <c r="F77" s="67"/>
      <c r="G77" s="67"/>
      <c r="H77" s="67"/>
      <c r="I77" s="67"/>
      <c r="J77" s="56"/>
      <c r="K77" s="56"/>
      <c r="L77" s="56"/>
      <c r="M77" s="56"/>
      <c r="N77" s="56"/>
      <c r="O77" s="67"/>
      <c r="P77" s="22"/>
      <c r="Q77" s="67"/>
      <c r="R77" s="22"/>
      <c r="S77" s="22"/>
      <c r="T77" s="22"/>
      <c r="U77" s="22"/>
      <c r="V77" s="22"/>
      <c r="W77" s="22"/>
      <c r="X77" s="8"/>
      <c r="Y77" s="8"/>
      <c r="Z77" s="8"/>
    </row>
    <row r="78" spans="1:34" x14ac:dyDescent="0.25">
      <c r="A78" t="s">
        <v>81</v>
      </c>
      <c r="B78" s="10"/>
    </row>
    <row r="79" spans="1:34" x14ac:dyDescent="0.25">
      <c r="A79" s="5" t="s">
        <v>79</v>
      </c>
      <c r="B79" s="23">
        <v>0</v>
      </c>
      <c r="C79" s="22"/>
      <c r="D79" s="22"/>
      <c r="E79" s="22"/>
      <c r="F79" s="67"/>
      <c r="G79" s="67"/>
      <c r="H79" s="67"/>
      <c r="I79" s="67"/>
      <c r="J79" s="56"/>
      <c r="K79" s="56"/>
      <c r="L79" s="56"/>
      <c r="M79" s="56"/>
      <c r="N79" s="56"/>
      <c r="O79" s="67"/>
      <c r="P79" s="22"/>
      <c r="Q79" s="67"/>
      <c r="R79" s="22"/>
      <c r="S79" s="22"/>
      <c r="T79" s="22"/>
      <c r="U79" s="22"/>
      <c r="V79" s="22"/>
      <c r="W79" s="22"/>
      <c r="X79" s="8"/>
      <c r="Y79" s="8"/>
      <c r="Z79" s="8"/>
    </row>
    <row r="80" spans="1:34" x14ac:dyDescent="0.25">
      <c r="A80" t="s">
        <v>82</v>
      </c>
      <c r="B80" s="10"/>
    </row>
    <row r="81" spans="1:26" x14ac:dyDescent="0.25">
      <c r="A81" s="5" t="s">
        <v>79</v>
      </c>
      <c r="B81" s="23">
        <v>0</v>
      </c>
      <c r="C81" s="22"/>
      <c r="D81" s="22"/>
      <c r="E81" s="22"/>
      <c r="F81" s="67"/>
      <c r="G81" s="67"/>
      <c r="H81" s="67"/>
      <c r="I81" s="67"/>
      <c r="J81" s="56"/>
      <c r="K81" s="56"/>
      <c r="L81" s="56"/>
      <c r="M81" s="56"/>
      <c r="N81" s="56"/>
      <c r="O81" s="67"/>
      <c r="P81" s="22"/>
      <c r="Q81" s="67"/>
      <c r="R81" s="22"/>
      <c r="S81" s="22"/>
      <c r="T81" s="22"/>
      <c r="U81" s="22"/>
      <c r="V81" s="22"/>
      <c r="W81" s="22"/>
      <c r="X81" s="8"/>
      <c r="Y81" s="8"/>
      <c r="Z81" s="8"/>
    </row>
    <row r="82" spans="1:26" x14ac:dyDescent="0.25">
      <c r="A82" t="s">
        <v>83</v>
      </c>
      <c r="B82" s="10"/>
    </row>
    <row r="83" spans="1:26" x14ac:dyDescent="0.25">
      <c r="A83" s="5" t="s">
        <v>79</v>
      </c>
      <c r="B83" s="23">
        <v>0</v>
      </c>
      <c r="C83" s="22"/>
      <c r="D83" s="22"/>
      <c r="E83" s="22"/>
      <c r="F83" s="67"/>
      <c r="G83" s="67"/>
      <c r="H83" s="67"/>
      <c r="I83" s="30">
        <v>5</v>
      </c>
      <c r="J83" s="56"/>
      <c r="K83" s="56"/>
      <c r="L83" s="56"/>
      <c r="M83" s="56">
        <v>5</v>
      </c>
      <c r="N83" s="56"/>
      <c r="O83" s="67"/>
      <c r="P83" s="22"/>
      <c r="Q83" s="67">
        <v>5</v>
      </c>
      <c r="R83" s="22"/>
      <c r="S83" s="22"/>
      <c r="T83" s="22"/>
      <c r="U83" s="22"/>
      <c r="V83" s="22"/>
      <c r="W83" s="22"/>
      <c r="X83" s="8"/>
      <c r="Y83" s="8"/>
      <c r="Z83" s="8"/>
    </row>
    <row r="84" spans="1:26" x14ac:dyDescent="0.25">
      <c r="A84" s="5"/>
      <c r="B84" s="23"/>
      <c r="C84" s="22"/>
      <c r="D84" s="22"/>
      <c r="E84" s="22"/>
      <c r="F84" s="67"/>
      <c r="G84" s="67"/>
      <c r="H84" s="67"/>
      <c r="I84" s="30"/>
      <c r="J84" s="56"/>
      <c r="K84" s="56"/>
      <c r="L84" s="56"/>
      <c r="M84" s="56"/>
      <c r="N84" s="56"/>
      <c r="O84" s="67"/>
      <c r="P84" s="22"/>
      <c r="Q84" s="67"/>
      <c r="R84" s="22"/>
      <c r="S84" s="22"/>
      <c r="T84" s="22"/>
      <c r="U84" s="22"/>
      <c r="V84" s="22"/>
      <c r="W84" s="22"/>
      <c r="X84" s="8"/>
      <c r="Y84" s="8"/>
      <c r="Z84" s="8"/>
    </row>
    <row r="85" spans="1:26" x14ac:dyDescent="0.25">
      <c r="A85" s="5"/>
      <c r="B85" s="23"/>
      <c r="C85" s="22"/>
      <c r="D85" s="22"/>
      <c r="E85" s="22"/>
      <c r="F85" s="67"/>
      <c r="G85" s="67"/>
      <c r="H85" s="67"/>
      <c r="I85" s="30"/>
      <c r="J85" s="56"/>
      <c r="K85" s="56"/>
      <c r="L85" s="56"/>
      <c r="M85" s="56"/>
      <c r="N85" s="56"/>
      <c r="O85" s="67"/>
      <c r="P85" s="22"/>
      <c r="Q85" s="67"/>
      <c r="R85" s="22"/>
      <c r="S85" s="22"/>
      <c r="T85" s="22"/>
      <c r="U85" s="22"/>
      <c r="V85" s="22"/>
      <c r="W85" s="22"/>
      <c r="X85" s="8"/>
      <c r="Y85" s="8"/>
      <c r="Z85" s="8"/>
    </row>
    <row r="110" spans="1:34" x14ac:dyDescent="0.25">
      <c r="A110" s="3" t="s">
        <v>84</v>
      </c>
      <c r="B110" s="15" t="s">
        <v>11</v>
      </c>
      <c r="C110" s="58" t="s">
        <v>12</v>
      </c>
      <c r="D110" s="58" t="s">
        <v>13</v>
      </c>
      <c r="E110" s="58" t="s">
        <v>14</v>
      </c>
      <c r="F110" s="58" t="s">
        <v>15</v>
      </c>
      <c r="G110" s="58" t="s">
        <v>16</v>
      </c>
      <c r="H110" s="58" t="s">
        <v>17</v>
      </c>
      <c r="I110" s="58" t="s">
        <v>18</v>
      </c>
      <c r="J110" s="58" t="s">
        <v>19</v>
      </c>
      <c r="K110" s="58" t="s">
        <v>20</v>
      </c>
      <c r="L110" s="58" t="s">
        <v>21</v>
      </c>
      <c r="M110" s="58" t="s">
        <v>22</v>
      </c>
      <c r="N110" s="58" t="s">
        <v>23</v>
      </c>
      <c r="O110" s="58" t="s">
        <v>24</v>
      </c>
      <c r="P110" s="58" t="s">
        <v>25</v>
      </c>
      <c r="Q110" s="58" t="s">
        <v>26</v>
      </c>
      <c r="R110" s="58" t="s">
        <v>27</v>
      </c>
      <c r="S110" s="15" t="s">
        <v>28</v>
      </c>
      <c r="T110" s="15" t="s">
        <v>29</v>
      </c>
      <c r="U110" s="15" t="s">
        <v>30</v>
      </c>
      <c r="V110" s="15" t="s">
        <v>31</v>
      </c>
      <c r="W110" s="15" t="s">
        <v>32</v>
      </c>
      <c r="X110" s="15" t="s">
        <v>33</v>
      </c>
      <c r="Y110" s="15" t="s">
        <v>34</v>
      </c>
      <c r="Z110" s="15" t="s">
        <v>35</v>
      </c>
      <c r="AA110" s="15" t="s">
        <v>36</v>
      </c>
      <c r="AB110" s="15" t="s">
        <v>37</v>
      </c>
      <c r="AC110" s="15" t="s">
        <v>38</v>
      </c>
      <c r="AD110" s="15" t="s">
        <v>39</v>
      </c>
      <c r="AE110" s="15" t="s">
        <v>40</v>
      </c>
      <c r="AF110" s="15" t="s">
        <v>41</v>
      </c>
      <c r="AG110" s="15" t="s">
        <v>42</v>
      </c>
      <c r="AH110" s="15" t="s">
        <v>43</v>
      </c>
    </row>
    <row r="111" spans="1:34" x14ac:dyDescent="0.25">
      <c r="A111" s="6" t="s">
        <v>85</v>
      </c>
      <c r="B111" s="11">
        <f>SUM($B112:B112)</f>
        <v>0</v>
      </c>
      <c r="C111" s="11">
        <f>B111+C112</f>
        <v>0</v>
      </c>
      <c r="D111" s="11">
        <f t="shared" ref="D111:AH111" si="8">C111+D112</f>
        <v>0</v>
      </c>
      <c r="E111" s="11">
        <f t="shared" si="8"/>
        <v>0</v>
      </c>
      <c r="F111" s="11">
        <f t="shared" si="8"/>
        <v>0</v>
      </c>
      <c r="G111" s="11">
        <f t="shared" si="8"/>
        <v>0</v>
      </c>
      <c r="H111" s="11">
        <f t="shared" si="8"/>
        <v>0</v>
      </c>
      <c r="I111" s="11">
        <f t="shared" si="8"/>
        <v>0</v>
      </c>
      <c r="J111" s="11">
        <f t="shared" si="8"/>
        <v>0</v>
      </c>
      <c r="K111" s="11">
        <f t="shared" si="8"/>
        <v>0</v>
      </c>
      <c r="L111" s="11">
        <f t="shared" si="8"/>
        <v>0</v>
      </c>
      <c r="M111" s="11">
        <f t="shared" si="8"/>
        <v>0</v>
      </c>
      <c r="N111" s="11">
        <f t="shared" si="8"/>
        <v>0</v>
      </c>
      <c r="O111" s="11">
        <f t="shared" si="8"/>
        <v>0</v>
      </c>
      <c r="P111" s="11">
        <f t="shared" si="8"/>
        <v>116</v>
      </c>
      <c r="Q111" s="11">
        <f t="shared" si="8"/>
        <v>232</v>
      </c>
      <c r="R111" s="11">
        <f t="shared" si="8"/>
        <v>348</v>
      </c>
      <c r="S111" s="11">
        <f t="shared" si="8"/>
        <v>464</v>
      </c>
      <c r="T111" s="11">
        <f t="shared" si="8"/>
        <v>464</v>
      </c>
      <c r="U111" s="11">
        <f t="shared" si="8"/>
        <v>464</v>
      </c>
      <c r="V111" s="11">
        <f t="shared" si="8"/>
        <v>464</v>
      </c>
      <c r="W111" s="11">
        <f t="shared" si="8"/>
        <v>464</v>
      </c>
      <c r="X111" s="11">
        <f t="shared" si="8"/>
        <v>464</v>
      </c>
      <c r="Y111" s="11">
        <f t="shared" si="8"/>
        <v>464</v>
      </c>
      <c r="Z111" s="11">
        <f t="shared" si="8"/>
        <v>464</v>
      </c>
      <c r="AA111" s="11">
        <f t="shared" si="8"/>
        <v>464</v>
      </c>
      <c r="AB111" s="11">
        <f t="shared" si="8"/>
        <v>464</v>
      </c>
      <c r="AC111" s="11">
        <f t="shared" si="8"/>
        <v>464</v>
      </c>
      <c r="AD111" s="11">
        <f t="shared" si="8"/>
        <v>464</v>
      </c>
      <c r="AE111" s="11">
        <f t="shared" si="8"/>
        <v>464</v>
      </c>
      <c r="AF111" s="11">
        <f t="shared" si="8"/>
        <v>464</v>
      </c>
      <c r="AG111" s="11">
        <f t="shared" si="8"/>
        <v>464</v>
      </c>
      <c r="AH111" s="11">
        <f t="shared" si="8"/>
        <v>464</v>
      </c>
    </row>
    <row r="112" spans="1:34" x14ac:dyDescent="0.25">
      <c r="A112" s="5" t="s">
        <v>86</v>
      </c>
      <c r="B112" s="1">
        <f>SUM(B116:B117)</f>
        <v>0</v>
      </c>
      <c r="C112" s="63">
        <f>SUM(C116:C117)</f>
        <v>0</v>
      </c>
      <c r="D112" s="63">
        <f t="shared" ref="D112:Z112" si="9">SUM(D116:D117)</f>
        <v>0</v>
      </c>
      <c r="E112" s="63">
        <f t="shared" si="9"/>
        <v>0</v>
      </c>
      <c r="F112" s="63">
        <f t="shared" si="9"/>
        <v>0</v>
      </c>
      <c r="G112" s="63">
        <f t="shared" si="9"/>
        <v>0</v>
      </c>
      <c r="H112" s="63">
        <f t="shared" si="9"/>
        <v>0</v>
      </c>
      <c r="I112" s="63">
        <f t="shared" si="9"/>
        <v>0</v>
      </c>
      <c r="J112" s="63">
        <f t="shared" si="9"/>
        <v>0</v>
      </c>
      <c r="K112" s="63">
        <f t="shared" si="9"/>
        <v>0</v>
      </c>
      <c r="L112" s="63">
        <f t="shared" si="9"/>
        <v>0</v>
      </c>
      <c r="M112" s="63">
        <f t="shared" si="9"/>
        <v>0</v>
      </c>
      <c r="N112" s="63">
        <f t="shared" si="9"/>
        <v>0</v>
      </c>
      <c r="O112" s="63">
        <f t="shared" si="9"/>
        <v>0</v>
      </c>
      <c r="P112" s="63">
        <v>116</v>
      </c>
      <c r="Q112" s="63">
        <v>116</v>
      </c>
      <c r="R112" s="63">
        <v>116</v>
      </c>
      <c r="S112" s="21">
        <v>116</v>
      </c>
      <c r="T112" s="21">
        <f t="shared" si="9"/>
        <v>0</v>
      </c>
      <c r="U112" s="21">
        <f t="shared" si="9"/>
        <v>0</v>
      </c>
      <c r="V112" s="21">
        <f t="shared" si="9"/>
        <v>0</v>
      </c>
      <c r="W112" s="21">
        <f t="shared" si="9"/>
        <v>0</v>
      </c>
      <c r="X112" s="21">
        <f t="shared" si="9"/>
        <v>0</v>
      </c>
      <c r="Y112" s="21">
        <f t="shared" si="9"/>
        <v>0</v>
      </c>
      <c r="Z112" s="21">
        <f t="shared" si="9"/>
        <v>0</v>
      </c>
      <c r="AA112" s="21">
        <f t="shared" ref="AA112:AH112" si="10">SUM(AA116:AA117)</f>
        <v>0</v>
      </c>
      <c r="AB112" s="21">
        <f t="shared" si="10"/>
        <v>0</v>
      </c>
      <c r="AC112" s="21">
        <f t="shared" si="10"/>
        <v>0</v>
      </c>
      <c r="AD112" s="21">
        <f t="shared" si="10"/>
        <v>0</v>
      </c>
      <c r="AE112" s="21">
        <f t="shared" si="10"/>
        <v>0</v>
      </c>
      <c r="AF112" s="21">
        <f t="shared" si="10"/>
        <v>0</v>
      </c>
      <c r="AG112" s="21">
        <f t="shared" si="10"/>
        <v>0</v>
      </c>
      <c r="AH112" s="21">
        <f t="shared" si="10"/>
        <v>0</v>
      </c>
    </row>
    <row r="113" spans="1:34" x14ac:dyDescent="0.25">
      <c r="A113" s="5" t="s">
        <v>87</v>
      </c>
      <c r="B113" s="1">
        <f>SUM($B114:B114)</f>
        <v>0</v>
      </c>
      <c r="C113" s="45">
        <f>B113+C114</f>
        <v>0</v>
      </c>
      <c r="D113" s="45">
        <f t="shared" ref="D113:AH113" si="11">C113+D114</f>
        <v>0</v>
      </c>
      <c r="E113" s="45">
        <f t="shared" si="11"/>
        <v>0</v>
      </c>
      <c r="F113" s="45">
        <f t="shared" si="11"/>
        <v>0</v>
      </c>
      <c r="G113" s="45">
        <f t="shared" si="11"/>
        <v>0</v>
      </c>
      <c r="H113" s="45">
        <f t="shared" si="11"/>
        <v>3</v>
      </c>
      <c r="I113" s="45">
        <f t="shared" si="11"/>
        <v>3</v>
      </c>
      <c r="J113" s="45">
        <f t="shared" si="11"/>
        <v>3</v>
      </c>
      <c r="K113" s="45">
        <f t="shared" si="11"/>
        <v>3</v>
      </c>
      <c r="L113" s="45">
        <f t="shared" si="11"/>
        <v>3</v>
      </c>
      <c r="M113" s="45">
        <f t="shared" si="11"/>
        <v>3</v>
      </c>
      <c r="N113" s="45">
        <f t="shared" si="11"/>
        <v>3</v>
      </c>
      <c r="O113" s="45">
        <f t="shared" si="11"/>
        <v>3</v>
      </c>
      <c r="P113" s="45">
        <f t="shared" si="11"/>
        <v>3</v>
      </c>
      <c r="Q113" s="45">
        <f t="shared" si="11"/>
        <v>3</v>
      </c>
      <c r="R113" s="45">
        <f t="shared" si="11"/>
        <v>3</v>
      </c>
      <c r="S113" s="45">
        <f t="shared" si="11"/>
        <v>3</v>
      </c>
      <c r="T113" s="45">
        <f t="shared" si="11"/>
        <v>3</v>
      </c>
      <c r="U113" s="45">
        <f t="shared" si="11"/>
        <v>3</v>
      </c>
      <c r="V113" s="45">
        <f t="shared" si="11"/>
        <v>3</v>
      </c>
      <c r="W113" s="45">
        <f t="shared" si="11"/>
        <v>3</v>
      </c>
      <c r="X113" s="45">
        <f t="shared" si="11"/>
        <v>3</v>
      </c>
      <c r="Y113" s="45">
        <f t="shared" si="11"/>
        <v>3</v>
      </c>
      <c r="Z113" s="45">
        <f t="shared" si="11"/>
        <v>3</v>
      </c>
      <c r="AA113" s="45">
        <f t="shared" si="11"/>
        <v>3</v>
      </c>
      <c r="AB113" s="45">
        <f t="shared" si="11"/>
        <v>3</v>
      </c>
      <c r="AC113" s="45">
        <f t="shared" si="11"/>
        <v>3</v>
      </c>
      <c r="AD113" s="45">
        <f t="shared" si="11"/>
        <v>3</v>
      </c>
      <c r="AE113" s="45">
        <f t="shared" si="11"/>
        <v>3</v>
      </c>
      <c r="AF113" s="45">
        <f t="shared" si="11"/>
        <v>3</v>
      </c>
      <c r="AG113" s="45">
        <f t="shared" si="11"/>
        <v>3</v>
      </c>
      <c r="AH113" s="45">
        <f t="shared" si="11"/>
        <v>3</v>
      </c>
    </row>
    <row r="114" spans="1:34" x14ac:dyDescent="0.25">
      <c r="A114" s="5" t="s">
        <v>88</v>
      </c>
      <c r="B114" s="29">
        <v>0</v>
      </c>
      <c r="C114" s="52">
        <v>0</v>
      </c>
      <c r="D114" s="52">
        <v>0</v>
      </c>
      <c r="E114" s="52">
        <v>0</v>
      </c>
      <c r="F114" s="52">
        <v>0</v>
      </c>
      <c r="G114" s="52">
        <v>0</v>
      </c>
      <c r="H114" s="52">
        <v>3</v>
      </c>
      <c r="I114" s="52">
        <v>0</v>
      </c>
      <c r="J114" s="52">
        <v>0</v>
      </c>
      <c r="K114" s="52">
        <v>0</v>
      </c>
      <c r="L114" s="52">
        <v>0</v>
      </c>
      <c r="M114" s="52">
        <v>0</v>
      </c>
      <c r="N114" s="52">
        <v>0</v>
      </c>
      <c r="O114" s="52">
        <v>0</v>
      </c>
      <c r="P114" s="52">
        <v>0</v>
      </c>
      <c r="Q114" s="52">
        <v>0</v>
      </c>
      <c r="R114" s="52">
        <v>0</v>
      </c>
      <c r="S114" s="19">
        <v>0</v>
      </c>
      <c r="T114" s="19">
        <v>0</v>
      </c>
      <c r="U114" s="19">
        <v>0</v>
      </c>
      <c r="V114" s="19"/>
      <c r="W114" s="19"/>
      <c r="X114" s="19"/>
      <c r="Y114" s="19"/>
      <c r="Z114" s="19"/>
      <c r="AA114" s="19"/>
      <c r="AB114" s="19"/>
      <c r="AC114" s="19"/>
      <c r="AD114" s="19"/>
      <c r="AE114" s="19"/>
      <c r="AF114" s="19"/>
      <c r="AG114" s="19"/>
      <c r="AH114" s="19"/>
    </row>
    <row r="115" spans="1:34" x14ac:dyDescent="0.25">
      <c r="C115" s="59"/>
      <c r="D115" s="59"/>
      <c r="E115" s="59"/>
      <c r="J115" s="64"/>
      <c r="K115" s="64"/>
      <c r="L115" s="64"/>
      <c r="M115" s="64"/>
      <c r="N115" s="64"/>
      <c r="P115" s="64"/>
      <c r="R115" s="64"/>
    </row>
    <row r="116" spans="1:34" x14ac:dyDescent="0.25">
      <c r="A116" s="5" t="s">
        <v>89</v>
      </c>
      <c r="B116" s="35">
        <v>0</v>
      </c>
      <c r="C116" s="34">
        <v>0</v>
      </c>
      <c r="D116" s="34">
        <v>0</v>
      </c>
      <c r="E116" s="34">
        <v>0</v>
      </c>
      <c r="F116" s="34">
        <v>0</v>
      </c>
      <c r="G116" s="34">
        <v>0</v>
      </c>
      <c r="H116" s="34">
        <v>0</v>
      </c>
      <c r="I116" s="34">
        <v>0</v>
      </c>
      <c r="J116" s="34">
        <v>0</v>
      </c>
      <c r="K116" s="34">
        <v>0</v>
      </c>
      <c r="L116" s="34">
        <v>0</v>
      </c>
      <c r="M116" s="34">
        <v>0</v>
      </c>
      <c r="N116" s="34">
        <v>0</v>
      </c>
      <c r="O116" s="34">
        <v>0</v>
      </c>
      <c r="P116" s="34">
        <v>0</v>
      </c>
      <c r="Q116" s="34">
        <v>25</v>
      </c>
      <c r="R116" s="34">
        <v>0</v>
      </c>
      <c r="S116" s="34">
        <v>0</v>
      </c>
      <c r="T116" s="34">
        <v>0</v>
      </c>
      <c r="U116" s="34">
        <v>0</v>
      </c>
      <c r="V116" s="30">
        <v>0</v>
      </c>
      <c r="W116" s="31">
        <v>0</v>
      </c>
      <c r="X116" s="32">
        <v>0</v>
      </c>
      <c r="Y116" s="32">
        <v>0</v>
      </c>
      <c r="Z116" s="32">
        <v>0</v>
      </c>
      <c r="AA116" s="31">
        <v>0</v>
      </c>
      <c r="AB116" s="32">
        <v>0</v>
      </c>
      <c r="AC116" s="32">
        <v>0</v>
      </c>
      <c r="AD116" s="32">
        <v>0</v>
      </c>
      <c r="AE116" s="31">
        <v>0</v>
      </c>
      <c r="AF116" s="32">
        <v>0</v>
      </c>
      <c r="AG116" s="32">
        <v>0</v>
      </c>
      <c r="AH116" s="32">
        <v>0</v>
      </c>
    </row>
    <row r="117" spans="1:34" x14ac:dyDescent="0.25">
      <c r="A117" s="5" t="s">
        <v>90</v>
      </c>
      <c r="B117" s="35">
        <v>0</v>
      </c>
      <c r="C117" s="34">
        <v>0</v>
      </c>
      <c r="D117" s="34">
        <v>0</v>
      </c>
      <c r="E117" s="34">
        <v>0</v>
      </c>
      <c r="F117" s="34">
        <v>0</v>
      </c>
      <c r="G117" s="34">
        <v>0</v>
      </c>
      <c r="H117" s="34">
        <v>0</v>
      </c>
      <c r="I117" s="34">
        <v>0</v>
      </c>
      <c r="J117" s="34">
        <v>0</v>
      </c>
      <c r="K117" s="34">
        <v>0</v>
      </c>
      <c r="L117" s="34">
        <v>0</v>
      </c>
      <c r="M117" s="34">
        <v>0</v>
      </c>
      <c r="N117" s="34">
        <v>0</v>
      </c>
      <c r="O117" s="34">
        <v>0</v>
      </c>
      <c r="P117" s="34">
        <v>0</v>
      </c>
      <c r="Q117" s="34">
        <v>0</v>
      </c>
      <c r="R117" s="34">
        <v>0</v>
      </c>
      <c r="S117" s="34">
        <v>0</v>
      </c>
      <c r="T117" s="34">
        <v>0</v>
      </c>
      <c r="U117" s="34">
        <v>0</v>
      </c>
      <c r="V117" s="30">
        <v>0</v>
      </c>
      <c r="W117" s="33">
        <v>0</v>
      </c>
      <c r="X117" s="32">
        <v>0</v>
      </c>
      <c r="Y117" s="32">
        <v>0</v>
      </c>
      <c r="Z117" s="32">
        <v>0</v>
      </c>
      <c r="AA117" s="33">
        <v>0</v>
      </c>
      <c r="AB117" s="32">
        <v>0</v>
      </c>
      <c r="AC117" s="32">
        <v>0</v>
      </c>
      <c r="AD117" s="32">
        <v>0</v>
      </c>
      <c r="AE117" s="33">
        <v>0</v>
      </c>
      <c r="AF117" s="32">
        <v>0</v>
      </c>
      <c r="AG117" s="32">
        <v>0</v>
      </c>
      <c r="AH117" s="32">
        <v>0</v>
      </c>
    </row>
    <row r="118" spans="1:34" x14ac:dyDescent="0.25">
      <c r="A118" s="41" t="s">
        <v>91</v>
      </c>
    </row>
    <row r="119" spans="1:34" x14ac:dyDescent="0.25">
      <c r="A119" s="41"/>
    </row>
    <row r="120" spans="1:34" x14ac:dyDescent="0.25">
      <c r="A120" s="41"/>
    </row>
    <row r="121" spans="1:34" s="82" customFormat="1" x14ac:dyDescent="0.25">
      <c r="A121" s="97"/>
      <c r="B121" s="98"/>
      <c r="C121" s="78"/>
      <c r="D121" s="78"/>
      <c r="E121" s="99">
        <v>464</v>
      </c>
    </row>
    <row r="144" spans="1:34" x14ac:dyDescent="0.25">
      <c r="A144" s="3" t="s">
        <v>92</v>
      </c>
      <c r="B144" s="58" t="s">
        <v>11</v>
      </c>
      <c r="C144" s="58" t="s">
        <v>12</v>
      </c>
      <c r="D144" s="58" t="s">
        <v>13</v>
      </c>
      <c r="E144" s="58" t="s">
        <v>14</v>
      </c>
      <c r="F144" s="58" t="s">
        <v>15</v>
      </c>
      <c r="G144" s="58" t="s">
        <v>16</v>
      </c>
      <c r="H144" s="58" t="s">
        <v>17</v>
      </c>
      <c r="I144" s="58" t="s">
        <v>18</v>
      </c>
      <c r="J144" s="58" t="s">
        <v>19</v>
      </c>
      <c r="K144" s="58" t="s">
        <v>20</v>
      </c>
      <c r="L144" s="58" t="s">
        <v>21</v>
      </c>
      <c r="M144" s="58" t="s">
        <v>22</v>
      </c>
      <c r="N144" s="58" t="s">
        <v>23</v>
      </c>
      <c r="O144" s="58" t="s">
        <v>24</v>
      </c>
      <c r="P144" s="58" t="s">
        <v>25</v>
      </c>
      <c r="Q144" s="58" t="s">
        <v>26</v>
      </c>
      <c r="R144" s="58" t="s">
        <v>27</v>
      </c>
      <c r="S144" s="15" t="s">
        <v>28</v>
      </c>
      <c r="T144" s="15" t="s">
        <v>29</v>
      </c>
      <c r="U144" s="15" t="s">
        <v>30</v>
      </c>
      <c r="V144" s="15" t="s">
        <v>31</v>
      </c>
      <c r="W144" s="15" t="s">
        <v>32</v>
      </c>
      <c r="X144" s="15" t="s">
        <v>33</v>
      </c>
      <c r="Y144" s="15" t="s">
        <v>34</v>
      </c>
      <c r="Z144" s="15" t="s">
        <v>35</v>
      </c>
      <c r="AA144" s="15" t="s">
        <v>36</v>
      </c>
      <c r="AB144" s="15" t="s">
        <v>37</v>
      </c>
      <c r="AC144" s="15" t="s">
        <v>38</v>
      </c>
      <c r="AD144" s="15" t="s">
        <v>39</v>
      </c>
      <c r="AE144" s="15" t="s">
        <v>40</v>
      </c>
      <c r="AF144" s="15" t="s">
        <v>41</v>
      </c>
      <c r="AG144" s="15" t="s">
        <v>42</v>
      </c>
      <c r="AH144" s="15" t="s">
        <v>43</v>
      </c>
    </row>
    <row r="145" spans="1:34" x14ac:dyDescent="0.25">
      <c r="A145" s="6" t="s">
        <v>93</v>
      </c>
      <c r="B145" s="11">
        <f>SUM($B146:B146)</f>
        <v>0</v>
      </c>
      <c r="C145" s="11">
        <f>B145+C146</f>
        <v>0</v>
      </c>
      <c r="D145" s="11">
        <f t="shared" ref="D145:AH145" si="12">C145+D146</f>
        <v>0</v>
      </c>
      <c r="E145" s="11">
        <f t="shared" si="12"/>
        <v>0</v>
      </c>
      <c r="F145" s="11">
        <f t="shared" si="12"/>
        <v>0</v>
      </c>
      <c r="G145" s="11">
        <f t="shared" si="12"/>
        <v>0</v>
      </c>
      <c r="H145" s="11">
        <f t="shared" si="12"/>
        <v>0</v>
      </c>
      <c r="I145" s="11">
        <f t="shared" si="12"/>
        <v>0</v>
      </c>
      <c r="J145" s="11">
        <f t="shared" si="12"/>
        <v>0</v>
      </c>
      <c r="K145" s="11">
        <f t="shared" si="12"/>
        <v>0</v>
      </c>
      <c r="L145" s="11">
        <f t="shared" si="12"/>
        <v>0</v>
      </c>
      <c r="M145" s="11">
        <f t="shared" si="12"/>
        <v>0</v>
      </c>
      <c r="N145" s="11">
        <f t="shared" si="12"/>
        <v>0</v>
      </c>
      <c r="O145" s="11">
        <f t="shared" si="12"/>
        <v>0</v>
      </c>
      <c r="P145" s="11">
        <f t="shared" si="12"/>
        <v>0</v>
      </c>
      <c r="Q145" s="11">
        <f t="shared" si="12"/>
        <v>0</v>
      </c>
      <c r="R145" s="11">
        <f t="shared" si="12"/>
        <v>0</v>
      </c>
      <c r="S145" s="11">
        <f t="shared" si="12"/>
        <v>0</v>
      </c>
      <c r="T145" s="11">
        <f t="shared" si="12"/>
        <v>0</v>
      </c>
      <c r="U145" s="11">
        <f t="shared" si="12"/>
        <v>0</v>
      </c>
      <c r="V145" s="11">
        <f t="shared" si="12"/>
        <v>0</v>
      </c>
      <c r="W145" s="11">
        <f t="shared" si="12"/>
        <v>0</v>
      </c>
      <c r="X145" s="11">
        <f t="shared" si="12"/>
        <v>0</v>
      </c>
      <c r="Y145" s="11">
        <f t="shared" si="12"/>
        <v>0</v>
      </c>
      <c r="Z145" s="11">
        <f t="shared" si="12"/>
        <v>2231</v>
      </c>
      <c r="AA145" s="11">
        <f t="shared" si="12"/>
        <v>2231</v>
      </c>
      <c r="AB145" s="11">
        <f t="shared" si="12"/>
        <v>2231</v>
      </c>
      <c r="AC145" s="11">
        <f t="shared" si="12"/>
        <v>2231</v>
      </c>
      <c r="AD145" s="11">
        <f t="shared" si="12"/>
        <v>2631</v>
      </c>
      <c r="AE145" s="11">
        <f t="shared" si="12"/>
        <v>2631</v>
      </c>
      <c r="AF145" s="11">
        <f t="shared" si="12"/>
        <v>2631</v>
      </c>
      <c r="AG145" s="11">
        <f t="shared" si="12"/>
        <v>2631</v>
      </c>
      <c r="AH145" s="11">
        <f t="shared" si="12"/>
        <v>2631</v>
      </c>
    </row>
    <row r="146" spans="1:34" x14ac:dyDescent="0.25">
      <c r="A146" s="5" t="s">
        <v>94</v>
      </c>
      <c r="B146" s="60">
        <f>SUM(B152,B154,B156)</f>
        <v>0</v>
      </c>
      <c r="C146" s="63">
        <f>SUM(C152,C154,C156)</f>
        <v>0</v>
      </c>
      <c r="D146" s="63">
        <f t="shared" ref="D146:Y146" si="13">SUM(D152,D154,D156)</f>
        <v>0</v>
      </c>
      <c r="E146" s="63">
        <f t="shared" si="13"/>
        <v>0</v>
      </c>
      <c r="F146" s="63">
        <f>SUM(F152,F154,F156)</f>
        <v>0</v>
      </c>
      <c r="G146" s="63">
        <f t="shared" si="13"/>
        <v>0</v>
      </c>
      <c r="H146" s="63">
        <f t="shared" si="13"/>
        <v>0</v>
      </c>
      <c r="I146" s="63">
        <f t="shared" si="13"/>
        <v>0</v>
      </c>
      <c r="J146" s="63">
        <f>SUM(J152,J154,J156)</f>
        <v>0</v>
      </c>
      <c r="K146" s="63">
        <f t="shared" si="13"/>
        <v>0</v>
      </c>
      <c r="L146" s="63">
        <f t="shared" si="13"/>
        <v>0</v>
      </c>
      <c r="M146" s="63">
        <f>SUM(M152,M154,M156)</f>
        <v>0</v>
      </c>
      <c r="N146" s="63">
        <f t="shared" si="13"/>
        <v>0</v>
      </c>
      <c r="O146" s="63">
        <f t="shared" si="13"/>
        <v>0</v>
      </c>
      <c r="P146" s="63">
        <f t="shared" si="13"/>
        <v>0</v>
      </c>
      <c r="Q146" s="63">
        <f t="shared" si="13"/>
        <v>0</v>
      </c>
      <c r="R146" s="63">
        <f t="shared" si="13"/>
        <v>0</v>
      </c>
      <c r="S146" s="21">
        <f t="shared" si="13"/>
        <v>0</v>
      </c>
      <c r="T146" s="21">
        <f t="shared" si="13"/>
        <v>0</v>
      </c>
      <c r="U146" s="21">
        <f t="shared" si="13"/>
        <v>0</v>
      </c>
      <c r="V146" s="21">
        <f t="shared" si="13"/>
        <v>0</v>
      </c>
      <c r="W146" s="21">
        <f t="shared" si="13"/>
        <v>0</v>
      </c>
      <c r="X146" s="21">
        <f t="shared" si="13"/>
        <v>0</v>
      </c>
      <c r="Y146" s="21">
        <f t="shared" si="13"/>
        <v>0</v>
      </c>
      <c r="Z146" s="21">
        <v>2231</v>
      </c>
      <c r="AA146" s="21">
        <f t="shared" ref="AA146:AH146" si="14">SUM(AA152,AA154,AA156)</f>
        <v>0</v>
      </c>
      <c r="AB146" s="21">
        <f t="shared" si="14"/>
        <v>0</v>
      </c>
      <c r="AC146" s="21">
        <f t="shared" si="14"/>
        <v>0</v>
      </c>
      <c r="AD146" s="21">
        <v>400</v>
      </c>
      <c r="AE146" s="21">
        <f t="shared" si="14"/>
        <v>0</v>
      </c>
      <c r="AF146" s="21">
        <f t="shared" si="14"/>
        <v>0</v>
      </c>
      <c r="AG146" s="21">
        <f t="shared" si="14"/>
        <v>0</v>
      </c>
      <c r="AH146" s="21">
        <f t="shared" si="14"/>
        <v>0</v>
      </c>
    </row>
    <row r="147" spans="1:34" x14ac:dyDescent="0.25">
      <c r="A147" s="5" t="s">
        <v>95</v>
      </c>
      <c r="B147" s="60">
        <f>SUM($B148:B148)</f>
        <v>0</v>
      </c>
      <c r="C147" s="45">
        <f>B147+C148</f>
        <v>0</v>
      </c>
      <c r="D147" s="45">
        <f t="shared" ref="D147:AH147" si="15">C147+D148</f>
        <v>0</v>
      </c>
      <c r="E147" s="45">
        <f t="shared" si="15"/>
        <v>0</v>
      </c>
      <c r="F147" s="45">
        <f t="shared" si="15"/>
        <v>0</v>
      </c>
      <c r="G147" s="45">
        <f t="shared" si="15"/>
        <v>0</v>
      </c>
      <c r="H147" s="45">
        <f t="shared" si="15"/>
        <v>0</v>
      </c>
      <c r="I147" s="45">
        <f t="shared" si="15"/>
        <v>0</v>
      </c>
      <c r="J147" s="45">
        <f t="shared" si="15"/>
        <v>0</v>
      </c>
      <c r="K147" s="45">
        <f t="shared" si="15"/>
        <v>0</v>
      </c>
      <c r="L147" s="45">
        <f t="shared" si="15"/>
        <v>0</v>
      </c>
      <c r="M147" s="45">
        <f t="shared" si="15"/>
        <v>0</v>
      </c>
      <c r="N147" s="45">
        <f t="shared" si="15"/>
        <v>0</v>
      </c>
      <c r="O147" s="45">
        <f t="shared" si="15"/>
        <v>0</v>
      </c>
      <c r="P147" s="45">
        <f t="shared" si="15"/>
        <v>0</v>
      </c>
      <c r="Q147" s="45">
        <f t="shared" si="15"/>
        <v>0</v>
      </c>
      <c r="R147" s="45">
        <f t="shared" si="15"/>
        <v>0</v>
      </c>
      <c r="S147" s="45">
        <f t="shared" si="15"/>
        <v>0</v>
      </c>
      <c r="T147" s="45">
        <f t="shared" si="15"/>
        <v>0</v>
      </c>
      <c r="U147" s="45">
        <f t="shared" si="15"/>
        <v>0</v>
      </c>
      <c r="V147" s="45">
        <f t="shared" si="15"/>
        <v>0</v>
      </c>
      <c r="W147" s="45">
        <f t="shared" si="15"/>
        <v>0</v>
      </c>
      <c r="X147" s="45">
        <f t="shared" si="15"/>
        <v>0</v>
      </c>
      <c r="Y147" s="45">
        <f t="shared" si="15"/>
        <v>0</v>
      </c>
      <c r="Z147" s="45">
        <f t="shared" si="15"/>
        <v>0</v>
      </c>
      <c r="AA147" s="45">
        <f t="shared" si="15"/>
        <v>0</v>
      </c>
      <c r="AB147" s="45">
        <f t="shared" si="15"/>
        <v>0</v>
      </c>
      <c r="AC147" s="45">
        <f t="shared" si="15"/>
        <v>0</v>
      </c>
      <c r="AD147" s="45">
        <f t="shared" si="15"/>
        <v>0</v>
      </c>
      <c r="AE147" s="45">
        <f t="shared" si="15"/>
        <v>0</v>
      </c>
      <c r="AF147" s="45">
        <f t="shared" si="15"/>
        <v>0</v>
      </c>
      <c r="AG147" s="45">
        <f t="shared" si="15"/>
        <v>0</v>
      </c>
      <c r="AH147" s="45">
        <f t="shared" si="15"/>
        <v>0</v>
      </c>
    </row>
    <row r="148" spans="1:34" ht="30" x14ac:dyDescent="0.25">
      <c r="A148" s="25" t="s">
        <v>96</v>
      </c>
      <c r="B148" s="60">
        <f>SUM(B152,B154,B156)</f>
        <v>0</v>
      </c>
      <c r="C148" s="52">
        <v>0</v>
      </c>
      <c r="D148" s="52">
        <v>0</v>
      </c>
      <c r="E148" s="52">
        <v>0</v>
      </c>
      <c r="F148" s="52">
        <v>0</v>
      </c>
      <c r="G148" s="52">
        <v>0</v>
      </c>
      <c r="H148" s="52">
        <v>0</v>
      </c>
      <c r="I148" s="52">
        <v>0</v>
      </c>
      <c r="J148" s="52">
        <v>0</v>
      </c>
      <c r="K148" s="52">
        <v>0</v>
      </c>
      <c r="L148" s="52">
        <v>0</v>
      </c>
      <c r="M148" s="52">
        <v>0</v>
      </c>
      <c r="N148" s="52">
        <v>0</v>
      </c>
      <c r="O148" s="52">
        <v>0</v>
      </c>
      <c r="P148" s="52">
        <v>0</v>
      </c>
      <c r="Q148" s="52">
        <v>0</v>
      </c>
      <c r="R148" s="52">
        <v>0</v>
      </c>
      <c r="S148" s="19">
        <v>0</v>
      </c>
      <c r="T148" s="19">
        <v>0</v>
      </c>
      <c r="U148" s="19">
        <v>0</v>
      </c>
      <c r="V148" s="19"/>
      <c r="W148" s="19"/>
      <c r="X148" s="19"/>
      <c r="Y148" s="19"/>
      <c r="Z148" s="19"/>
      <c r="AA148" s="19"/>
      <c r="AB148" s="19"/>
      <c r="AC148" s="19"/>
      <c r="AD148" s="19"/>
      <c r="AE148" s="19"/>
      <c r="AF148" s="19"/>
      <c r="AG148" s="19"/>
      <c r="AH148" s="19"/>
    </row>
    <row r="150" spans="1:34" x14ac:dyDescent="0.25">
      <c r="A150" s="36" t="s">
        <v>77</v>
      </c>
    </row>
    <row r="151" spans="1:34" x14ac:dyDescent="0.25">
      <c r="A151" t="s">
        <v>81</v>
      </c>
    </row>
    <row r="152" spans="1:34" x14ac:dyDescent="0.25">
      <c r="A152" s="5" t="s">
        <v>97</v>
      </c>
      <c r="B152" s="13">
        <v>0</v>
      </c>
      <c r="C152" s="24"/>
      <c r="D152" s="24"/>
      <c r="E152" s="24"/>
      <c r="F152" s="65"/>
      <c r="G152" s="65"/>
      <c r="H152" s="65"/>
      <c r="I152" s="65"/>
      <c r="J152" s="54"/>
      <c r="K152" s="54"/>
      <c r="L152" s="54"/>
      <c r="M152" s="54"/>
      <c r="N152" s="54"/>
      <c r="O152" s="65"/>
      <c r="P152" s="24"/>
      <c r="Q152" s="65"/>
      <c r="R152" s="24"/>
      <c r="S152" s="24"/>
      <c r="T152" s="24"/>
      <c r="U152" s="24"/>
      <c r="V152" s="24"/>
      <c r="W152" s="24"/>
      <c r="X152" s="8"/>
      <c r="Y152" s="8"/>
      <c r="Z152" s="8"/>
      <c r="AA152" s="24"/>
      <c r="AB152" s="8"/>
      <c r="AC152" s="8"/>
      <c r="AD152" s="8"/>
      <c r="AE152" s="24"/>
      <c r="AF152" s="8"/>
      <c r="AG152" s="8"/>
      <c r="AH152" s="8"/>
    </row>
    <row r="153" spans="1:34" x14ac:dyDescent="0.25">
      <c r="A153" s="10" t="s">
        <v>82</v>
      </c>
      <c r="B153" s="14"/>
      <c r="C153" s="14"/>
      <c r="D153" s="14"/>
      <c r="E153" s="14"/>
      <c r="F153" s="68"/>
      <c r="G153" s="68"/>
      <c r="H153" s="68"/>
      <c r="I153" s="68"/>
      <c r="J153" s="57"/>
      <c r="K153" s="57"/>
      <c r="L153" s="57"/>
      <c r="M153" s="57"/>
      <c r="N153" s="57"/>
      <c r="O153" s="68"/>
      <c r="P153" s="14"/>
      <c r="Q153" s="68"/>
      <c r="R153" s="14"/>
      <c r="S153" s="14"/>
      <c r="T153" s="14"/>
      <c r="U153" s="14"/>
      <c r="V153" s="14"/>
      <c r="W153" s="14"/>
      <c r="AA153" s="14"/>
      <c r="AE153" s="14"/>
    </row>
    <row r="154" spans="1:34" x14ac:dyDescent="0.25">
      <c r="A154" s="12" t="s">
        <v>97</v>
      </c>
      <c r="B154" s="14">
        <v>0</v>
      </c>
      <c r="C154" s="24"/>
      <c r="D154" s="24"/>
      <c r="E154" s="24"/>
      <c r="F154" s="65"/>
      <c r="G154" s="65"/>
      <c r="H154" s="65"/>
      <c r="I154" s="65"/>
      <c r="J154" s="54"/>
      <c r="K154" s="54"/>
      <c r="L154" s="54"/>
      <c r="M154" s="54"/>
      <c r="N154" s="54"/>
      <c r="O154" s="65"/>
      <c r="P154" s="24"/>
      <c r="Q154" s="65"/>
      <c r="R154" s="24"/>
      <c r="S154" s="24"/>
      <c r="T154" s="24"/>
      <c r="U154" s="24"/>
      <c r="V154" s="24"/>
      <c r="W154" s="24"/>
      <c r="X154" s="8"/>
      <c r="Y154" s="8"/>
      <c r="Z154" s="8"/>
      <c r="AA154" s="24"/>
      <c r="AB154" s="8"/>
      <c r="AC154" s="8"/>
      <c r="AD154" s="8"/>
      <c r="AE154" s="24"/>
      <c r="AF154" s="8"/>
      <c r="AG154" s="8"/>
      <c r="AH154" s="8"/>
    </row>
    <row r="155" spans="1:34" x14ac:dyDescent="0.25">
      <c r="A155" s="10" t="s">
        <v>98</v>
      </c>
      <c r="B155" s="13"/>
      <c r="C155" s="13"/>
      <c r="D155" s="13"/>
      <c r="E155" s="13"/>
      <c r="P155" s="13"/>
      <c r="R155" s="13"/>
      <c r="S155" s="13"/>
      <c r="T155" s="13"/>
      <c r="U155" s="13"/>
      <c r="V155" s="13"/>
    </row>
    <row r="156" spans="1:34" x14ac:dyDescent="0.25">
      <c r="A156" s="12" t="s">
        <v>97</v>
      </c>
      <c r="B156" s="13">
        <v>0</v>
      </c>
      <c r="C156" s="24"/>
      <c r="D156" s="24"/>
      <c r="E156" s="24"/>
      <c r="F156" s="65"/>
      <c r="G156" s="65"/>
      <c r="H156" s="65"/>
      <c r="I156" s="65"/>
      <c r="J156" s="54"/>
      <c r="K156" s="54"/>
      <c r="L156" s="54"/>
      <c r="M156" s="54"/>
      <c r="N156" s="54"/>
      <c r="O156" s="65"/>
      <c r="P156" s="24"/>
      <c r="Q156" s="65"/>
      <c r="R156" s="24"/>
      <c r="S156" s="24"/>
      <c r="T156" s="24"/>
      <c r="U156" s="24"/>
      <c r="V156" s="24"/>
      <c r="W156" s="8"/>
      <c r="X156" s="8"/>
      <c r="Y156" s="8"/>
      <c r="Z156" s="8"/>
      <c r="AA156" s="8"/>
      <c r="AB156" s="8"/>
      <c r="AC156" s="8"/>
      <c r="AD156" s="8"/>
      <c r="AE156" s="8"/>
      <c r="AF156" s="8"/>
      <c r="AG156" s="8"/>
      <c r="AH156" s="8"/>
    </row>
    <row r="157" spans="1:34" x14ac:dyDescent="0.25">
      <c r="B157" s="13"/>
    </row>
    <row r="159" spans="1:34" x14ac:dyDescent="0.25">
      <c r="Y159">
        <f>AB162</f>
        <v>0</v>
      </c>
    </row>
    <row r="182" spans="3:23" x14ac:dyDescent="0.25">
      <c r="C182" s="1"/>
      <c r="D182" s="1"/>
      <c r="E182" s="1"/>
      <c r="F182" s="66"/>
      <c r="G182" s="66"/>
      <c r="H182" s="66"/>
      <c r="I182" s="66"/>
      <c r="J182" s="55"/>
      <c r="K182" s="55"/>
      <c r="L182" s="55"/>
      <c r="M182" s="55"/>
      <c r="N182" s="55"/>
      <c r="O182" s="66"/>
      <c r="P182" s="1"/>
      <c r="Q182" s="66"/>
      <c r="R182" s="1"/>
      <c r="S182" s="1"/>
      <c r="T182" s="1"/>
      <c r="U182" s="1"/>
      <c r="V182" s="1"/>
      <c r="W182" s="1"/>
    </row>
    <row r="183" spans="3:23" x14ac:dyDescent="0.25">
      <c r="C183" s="1"/>
      <c r="D183" s="1"/>
      <c r="E183" s="1"/>
      <c r="F183" s="66"/>
      <c r="G183" s="66"/>
      <c r="H183" s="66"/>
      <c r="I183" s="66"/>
      <c r="J183" s="55"/>
      <c r="K183" s="55"/>
      <c r="L183" s="55"/>
      <c r="M183" s="55"/>
      <c r="N183" s="55"/>
      <c r="O183" s="66"/>
      <c r="P183" s="1"/>
      <c r="Q183" s="66"/>
      <c r="R183" s="1"/>
      <c r="S183" s="1"/>
      <c r="T183" s="1"/>
      <c r="U183" s="1"/>
      <c r="V183" s="1"/>
      <c r="W183" s="1"/>
    </row>
  </sheetData>
  <pageMargins left="0.25" right="0.25" top="0.75" bottom="0.75" header="0.3" footer="0.3"/>
  <pageSetup paperSize="5" scale="29" fitToHeight="0" orientation="landscape" r:id="rId1"/>
  <rowBreaks count="1" manualBreakCount="1">
    <brk id="119"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5" x14ac:dyDescent="0.25"/>
  <cols>
    <col min="1" max="1" width="11.7109375" customWidth="1"/>
  </cols>
  <sheetData>
    <row r="2" spans="1:6" x14ac:dyDescent="0.25">
      <c r="B2" t="s">
        <v>99</v>
      </c>
      <c r="C2" t="s">
        <v>100</v>
      </c>
      <c r="F2" t="s">
        <v>67</v>
      </c>
    </row>
    <row r="3" spans="1:6" x14ac:dyDescent="0.25">
      <c r="A3" t="s">
        <v>101</v>
      </c>
      <c r="B3">
        <v>95</v>
      </c>
      <c r="C3">
        <v>25</v>
      </c>
    </row>
    <row r="4" spans="1:6" x14ac:dyDescent="0.25">
      <c r="A4" t="s">
        <v>102</v>
      </c>
      <c r="B4">
        <v>424</v>
      </c>
      <c r="C4">
        <v>65</v>
      </c>
      <c r="F4">
        <v>4</v>
      </c>
    </row>
    <row r="5" spans="1:6" x14ac:dyDescent="0.25">
      <c r="A5" t="s">
        <v>103</v>
      </c>
      <c r="B5">
        <v>834</v>
      </c>
      <c r="C5">
        <v>216</v>
      </c>
      <c r="F5">
        <v>10</v>
      </c>
    </row>
    <row r="6" spans="1:6" x14ac:dyDescent="0.25">
      <c r="A6" t="s">
        <v>104</v>
      </c>
      <c r="B6">
        <v>105</v>
      </c>
      <c r="C6">
        <v>45</v>
      </c>
    </row>
    <row r="7" spans="1:6" x14ac:dyDescent="0.25">
      <c r="A7" t="s">
        <v>105</v>
      </c>
      <c r="B7">
        <v>125</v>
      </c>
    </row>
    <row r="8" spans="1:6" x14ac:dyDescent="0.25">
      <c r="A8" t="s">
        <v>106</v>
      </c>
      <c r="B8">
        <v>48</v>
      </c>
    </row>
    <row r="9" spans="1:6" x14ac:dyDescent="0.25">
      <c r="A9" t="s">
        <v>106</v>
      </c>
      <c r="B9">
        <v>10</v>
      </c>
    </row>
    <row r="10" spans="1:6" x14ac:dyDescent="0.25">
      <c r="B10">
        <f>SUM(B3:B9)</f>
        <v>1641</v>
      </c>
      <c r="C10">
        <f>SUM(C3:C9)</f>
        <v>351</v>
      </c>
      <c r="D10">
        <f>SUM(B10:C10)</f>
        <v>1992</v>
      </c>
    </row>
    <row r="12" spans="1:6" x14ac:dyDescent="0.25">
      <c r="A12" t="s">
        <v>107</v>
      </c>
      <c r="B12">
        <v>80</v>
      </c>
    </row>
    <row r="13" spans="1:6" x14ac:dyDescent="0.25">
      <c r="A13" t="s">
        <v>107</v>
      </c>
      <c r="B13">
        <v>48</v>
      </c>
    </row>
    <row r="14" spans="1:6" x14ac:dyDescent="0.25">
      <c r="B14">
        <f>SUM(B12:B13)</f>
        <v>128</v>
      </c>
    </row>
    <row r="16" spans="1:6" x14ac:dyDescent="0.25">
      <c r="A16" t="s">
        <v>108</v>
      </c>
      <c r="B16">
        <v>76</v>
      </c>
    </row>
    <row r="17" spans="1:2" x14ac:dyDescent="0.25">
      <c r="A17" t="s">
        <v>108</v>
      </c>
      <c r="B17">
        <v>202</v>
      </c>
    </row>
    <row r="18" spans="1:2" x14ac:dyDescent="0.25">
      <c r="A18" t="s">
        <v>108</v>
      </c>
      <c r="B18">
        <v>181</v>
      </c>
    </row>
    <row r="19" spans="1:2" x14ac:dyDescent="0.25">
      <c r="A19" t="s">
        <v>108</v>
      </c>
      <c r="B19">
        <v>5</v>
      </c>
    </row>
    <row r="20" spans="1:2" x14ac:dyDescent="0.25">
      <c r="B20">
        <f>SUM(B16:B19)</f>
        <v>464</v>
      </c>
    </row>
    <row r="22" spans="1:2" x14ac:dyDescent="0.25">
      <c r="A22" t="s">
        <v>109</v>
      </c>
      <c r="B22">
        <v>2231</v>
      </c>
    </row>
    <row r="23" spans="1:2" x14ac:dyDescent="0.25">
      <c r="A23" t="s">
        <v>109</v>
      </c>
      <c r="B23">
        <v>400</v>
      </c>
    </row>
    <row r="24" spans="1:2" x14ac:dyDescent="0.25">
      <c r="B24">
        <f>SUM(B22:B23)</f>
        <v>2631</v>
      </c>
    </row>
    <row r="26" spans="1:2" x14ac:dyDescent="0.25">
      <c r="A26" t="s">
        <v>72</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5DE3DA-39A4-4354-8AF5-72F4959931E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CC4B99C1-7763-4B48-B828-AFE593AA6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2022-07-29T22:33:30Z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