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theme/themeOverride6.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7.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8.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9.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theme/themeOverride10.xml" ContentType="application/vnd.openxmlformats-officedocument.themeOverride+xml"/>
  <Override PartName="/xl/drawings/drawing14.xml" ContentType="application/vnd.openxmlformats-officedocument.drawingml.chartshapes+xml"/>
  <Override PartName="/xl/charts/chart13.xml" ContentType="application/vnd.openxmlformats-officedocument.drawingml.chart+xml"/>
  <Override PartName="/xl/theme/themeOverride11.xml" ContentType="application/vnd.openxmlformats-officedocument.themeOverride+xml"/>
  <Override PartName="/xl/drawings/drawing15.xml" ContentType="application/vnd.openxmlformats-officedocument.drawingml.chartshapes+xml"/>
  <Override PartName="/xl/charts/chart14.xml" ContentType="application/vnd.openxmlformats-officedocument.drawingml.chart+xml"/>
  <Override PartName="/xl/theme/themeOverride12.xml" ContentType="application/vnd.openxmlformats-officedocument.themeOverride+xml"/>
  <Override PartName="/xl/drawings/drawing16.xml" ContentType="application/vnd.openxmlformats-officedocument.drawingml.chartshapes+xml"/>
  <Override PartName="/xl/charts/chart15.xml" ContentType="application/vnd.openxmlformats-officedocument.drawingml.chart+xml"/>
  <Override PartName="/xl/theme/themeOverride13.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codeName="ThisWorkbook" defaultThemeVersion="124226"/>
  <mc:AlternateContent xmlns:mc="http://schemas.openxmlformats.org/markup-compatibility/2006">
    <mc:Choice Requires="x15">
      <x15ac:absPath xmlns:x15ac="http://schemas.microsoft.com/office/spreadsheetml/2010/11/ac" url="C:\Users\kceisner\Desktop\DRGR\QPR Reporting\Q4\"/>
    </mc:Choice>
  </mc:AlternateContent>
  <xr:revisionPtr revIDLastSave="50" documentId="8_{60F80152-DAEA-47C1-83ED-C9B912F1BA46}" xr6:coauthVersionLast="47" xr6:coauthVersionMax="47" xr10:uidLastSave="{7B9296BA-5B4E-4867-920E-3DAC287D2F26}"/>
  <bookViews>
    <workbookView xWindow="-28935" yWindow="-135" windowWidth="29070" windowHeight="15255" firstSheet="2" activeTab="2" xr2:uid="{00000000-000D-0000-FFFF-FFFF00000000}"/>
  </bookViews>
  <sheets>
    <sheet name="Intro" sheetId="8" r:id="rId1"/>
    <sheet name="Financial Proj" sheetId="9" r:id="rId2"/>
    <sheet name="Performance Proj" sheetId="10" r:id="rId3"/>
    <sheet name="Sheet1" sheetId="11"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5" i="9" l="1"/>
  <c r="W175" i="9"/>
  <c r="U175" i="9"/>
  <c r="T175" i="9"/>
  <c r="B6" i="11"/>
  <c r="C6" i="11" s="1"/>
  <c r="D6" i="11" s="1"/>
  <c r="E6" i="11" s="1"/>
  <c r="F6" i="11" s="1"/>
  <c r="G6" i="11" s="1"/>
  <c r="H6" i="11" s="1"/>
  <c r="I6" i="11" s="1"/>
  <c r="J6" i="11" s="1"/>
  <c r="K6" i="11" s="1"/>
  <c r="L6" i="11" s="1"/>
  <c r="M6" i="11" s="1"/>
  <c r="N6" i="11" s="1"/>
  <c r="O6" i="11" s="1"/>
  <c r="P6" i="11" s="1"/>
  <c r="Q6" i="11" s="1"/>
  <c r="R6" i="11" s="1"/>
  <c r="S6" i="11" s="1"/>
  <c r="T6" i="11" s="1"/>
  <c r="A8" i="11"/>
  <c r="T8" i="11"/>
  <c r="S8" i="11"/>
  <c r="R8" i="11"/>
  <c r="Q8" i="11"/>
  <c r="P8" i="11"/>
  <c r="O8" i="11"/>
  <c r="N8" i="11"/>
  <c r="M8" i="11"/>
  <c r="L8" i="11"/>
  <c r="K8" i="11"/>
  <c r="J8" i="11"/>
  <c r="I8" i="11"/>
  <c r="H8" i="11"/>
  <c r="G8" i="11"/>
  <c r="F8" i="11"/>
  <c r="E8" i="11"/>
  <c r="D8" i="11"/>
  <c r="C8" i="11"/>
  <c r="B8" i="11"/>
  <c r="Z200" i="10" l="1"/>
  <c r="AA200" i="10"/>
  <c r="AB200" i="10"/>
  <c r="AC200" i="10"/>
  <c r="AD200" i="10"/>
  <c r="AE200" i="10"/>
  <c r="AF200" i="10"/>
  <c r="AG200" i="10"/>
  <c r="AH200" i="10"/>
  <c r="AI200" i="10"/>
  <c r="AJ200" i="10"/>
  <c r="Z198" i="10"/>
  <c r="AA198" i="10"/>
  <c r="AB198" i="10"/>
  <c r="AC198" i="10"/>
  <c r="AD198" i="10"/>
  <c r="AE198" i="10"/>
  <c r="AF198" i="10"/>
  <c r="AG198" i="10"/>
  <c r="AH198" i="10"/>
  <c r="AI198" i="10"/>
  <c r="AJ198" i="10"/>
  <c r="Y200" i="10"/>
  <c r="X200" i="10"/>
  <c r="W200" i="10"/>
  <c r="V200" i="10"/>
  <c r="U200" i="10"/>
  <c r="T200" i="10"/>
  <c r="S200" i="10"/>
  <c r="R200" i="10"/>
  <c r="Q200" i="10"/>
  <c r="P200" i="10"/>
  <c r="O200" i="10"/>
  <c r="N200" i="10"/>
  <c r="M200" i="10"/>
  <c r="L200" i="10"/>
  <c r="K200" i="10"/>
  <c r="J200" i="10"/>
  <c r="I200" i="10"/>
  <c r="H200" i="10"/>
  <c r="G200" i="10"/>
  <c r="F200" i="10"/>
  <c r="E200" i="10"/>
  <c r="D200" i="10"/>
  <c r="C200" i="10"/>
  <c r="B200" i="10"/>
  <c r="Y198" i="10"/>
  <c r="X198" i="10"/>
  <c r="W198" i="10"/>
  <c r="V198" i="10"/>
  <c r="U198" i="10"/>
  <c r="T198" i="10"/>
  <c r="S198" i="10"/>
  <c r="R198" i="10"/>
  <c r="Q198" i="10"/>
  <c r="P198" i="10"/>
  <c r="O198" i="10"/>
  <c r="N198" i="10"/>
  <c r="M198" i="10"/>
  <c r="L198" i="10"/>
  <c r="K198" i="10"/>
  <c r="J198" i="10"/>
  <c r="I198" i="10"/>
  <c r="H198" i="10"/>
  <c r="G198" i="10"/>
  <c r="F198" i="10"/>
  <c r="E198" i="10"/>
  <c r="D198" i="10"/>
  <c r="C198" i="10"/>
  <c r="B198" i="10"/>
  <c r="Z172" i="10"/>
  <c r="AA172" i="10"/>
  <c r="AB172" i="10"/>
  <c r="AC172" i="10"/>
  <c r="AD172" i="10"/>
  <c r="AE172" i="10"/>
  <c r="AF172" i="10"/>
  <c r="AG172" i="10"/>
  <c r="AH172" i="10"/>
  <c r="AI172" i="10"/>
  <c r="AJ172" i="10"/>
  <c r="Y172" i="10"/>
  <c r="X172" i="10"/>
  <c r="W172" i="10"/>
  <c r="V172" i="10"/>
  <c r="U172" i="10"/>
  <c r="T172" i="10"/>
  <c r="S172" i="10"/>
  <c r="R172" i="10"/>
  <c r="Q172" i="10"/>
  <c r="P172" i="10"/>
  <c r="O172" i="10"/>
  <c r="N172" i="10"/>
  <c r="M172" i="10"/>
  <c r="L172" i="10"/>
  <c r="K172" i="10"/>
  <c r="J172" i="10"/>
  <c r="I172" i="10"/>
  <c r="H172" i="10"/>
  <c r="G172" i="10"/>
  <c r="F172" i="10"/>
  <c r="E172" i="10"/>
  <c r="D172" i="10"/>
  <c r="C172" i="10"/>
  <c r="B172" i="10"/>
  <c r="AJ173" i="9" l="1"/>
  <c r="B173" i="9"/>
  <c r="E173" i="9"/>
  <c r="M173" i="9"/>
  <c r="R173" i="9"/>
  <c r="S173" i="9"/>
  <c r="T173" i="9"/>
  <c r="U173" i="9"/>
  <c r="V173" i="9"/>
  <c r="W173" i="9"/>
  <c r="X173" i="9"/>
  <c r="Y173" i="9"/>
  <c r="Z173" i="9"/>
  <c r="AA173" i="9"/>
  <c r="AB173" i="9"/>
  <c r="AC173" i="9"/>
  <c r="AD173" i="9"/>
  <c r="AE173" i="9"/>
  <c r="AF173" i="9"/>
  <c r="AG173" i="9"/>
  <c r="AH173" i="9"/>
  <c r="AI173" i="9"/>
  <c r="D173" i="9"/>
  <c r="B141" i="9"/>
  <c r="C141" i="9" s="1"/>
  <c r="D141" i="9" s="1"/>
  <c r="E141" i="9" s="1"/>
  <c r="F141" i="9" s="1"/>
  <c r="G141" i="9" s="1"/>
  <c r="H141" i="9" s="1"/>
  <c r="I141" i="9" s="1"/>
  <c r="J141" i="9" s="1"/>
  <c r="K141" i="9" s="1"/>
  <c r="L141" i="9" s="1"/>
  <c r="M141" i="9" s="1"/>
  <c r="N141" i="9" s="1"/>
  <c r="O141" i="9" s="1"/>
  <c r="P141" i="9" s="1"/>
  <c r="Q141" i="9" s="1"/>
  <c r="R141" i="9" s="1"/>
  <c r="S141" i="9" s="1"/>
  <c r="T141" i="9" s="1"/>
  <c r="U141" i="9" s="1"/>
  <c r="V141" i="9" s="1"/>
  <c r="W141" i="9" s="1"/>
  <c r="X141" i="9" s="1"/>
  <c r="Y141" i="9" s="1"/>
  <c r="Z141" i="9" s="1"/>
  <c r="AA141" i="9" s="1"/>
  <c r="AB141" i="9" s="1"/>
  <c r="AC141" i="9" s="1"/>
  <c r="AD141" i="9" s="1"/>
  <c r="AE141" i="9" s="1"/>
  <c r="AF141" i="9" s="1"/>
  <c r="AG141" i="9" s="1"/>
  <c r="AH141" i="9" s="1"/>
  <c r="AI141" i="9" s="1"/>
  <c r="AJ141" i="9" s="1"/>
  <c r="B143" i="9"/>
  <c r="C175" i="9"/>
  <c r="D175" i="9"/>
  <c r="E175" i="9"/>
  <c r="F175" i="9"/>
  <c r="G175" i="9"/>
  <c r="H175" i="9"/>
  <c r="I175" i="9"/>
  <c r="J175" i="9"/>
  <c r="K175" i="9"/>
  <c r="L175" i="9"/>
  <c r="M175" i="9"/>
  <c r="N175" i="9"/>
  <c r="O175" i="9"/>
  <c r="P175" i="9"/>
  <c r="Q175" i="9"/>
  <c r="R175" i="9"/>
  <c r="S175" i="9"/>
  <c r="X175" i="9"/>
  <c r="Y175" i="9"/>
  <c r="Z175" i="9"/>
  <c r="AA175" i="9"/>
  <c r="AB175" i="9"/>
  <c r="AC175" i="9"/>
  <c r="AD175" i="9"/>
  <c r="AE175" i="9"/>
  <c r="AF175" i="9"/>
  <c r="AG175" i="9"/>
  <c r="AH175" i="9"/>
  <c r="AI175" i="9"/>
  <c r="AJ175" i="9"/>
  <c r="B175" i="9"/>
  <c r="S115" i="9"/>
  <c r="T115" i="9" s="1"/>
  <c r="U115" i="9" s="1"/>
  <c r="V115" i="9" s="1"/>
  <c r="W115" i="9" s="1"/>
  <c r="X115" i="9" s="1"/>
  <c r="Y115" i="9" s="1"/>
  <c r="Z115" i="9" s="1"/>
  <c r="AA115" i="9" s="1"/>
  <c r="AB115" i="9" s="1"/>
  <c r="AC115" i="9" s="1"/>
  <c r="AD115" i="9" s="1"/>
  <c r="AE115" i="9" s="1"/>
  <c r="AF115" i="9" s="1"/>
  <c r="AG115" i="9" s="1"/>
  <c r="AH115" i="9" s="1"/>
  <c r="AI115" i="9" s="1"/>
  <c r="AJ115" i="9" s="1"/>
  <c r="O117" i="9"/>
  <c r="B115" i="9"/>
  <c r="C115" i="9"/>
  <c r="D115" i="9" s="1"/>
  <c r="E115" i="9" s="1"/>
  <c r="F115" i="9" s="1"/>
  <c r="G115" i="9" s="1"/>
  <c r="B117" i="9"/>
  <c r="C117" i="9"/>
  <c r="D117" i="9"/>
  <c r="E117" i="9"/>
  <c r="F117" i="9"/>
  <c r="G117" i="9"/>
  <c r="H117" i="9"/>
  <c r="I117" i="9"/>
  <c r="J117" i="9"/>
  <c r="K117" i="9"/>
  <c r="L117" i="9"/>
  <c r="M117" i="9"/>
  <c r="N117" i="9"/>
  <c r="P117" i="9"/>
  <c r="Q117" i="9"/>
  <c r="R117" i="9"/>
  <c r="S117" i="9"/>
  <c r="T117" i="9"/>
  <c r="U117" i="9"/>
  <c r="V117" i="9"/>
  <c r="W117" i="9"/>
  <c r="X117" i="9"/>
  <c r="Y117" i="9"/>
  <c r="Z117" i="9"/>
  <c r="AA117" i="9"/>
  <c r="AB117" i="9"/>
  <c r="AC117" i="9"/>
  <c r="AD117" i="9"/>
  <c r="AE117" i="9"/>
  <c r="AF117" i="9"/>
  <c r="AG117" i="9"/>
  <c r="AH117" i="9"/>
  <c r="AI117" i="9"/>
  <c r="AJ117" i="9"/>
  <c r="C143" i="9"/>
  <c r="D143" i="9"/>
  <c r="E143" i="9"/>
  <c r="F143" i="9"/>
  <c r="G143" i="9"/>
  <c r="H143" i="9"/>
  <c r="I143" i="9"/>
  <c r="J143" i="9"/>
  <c r="K143" i="9"/>
  <c r="L143" i="9"/>
  <c r="M143" i="9"/>
  <c r="N143" i="9"/>
  <c r="O143" i="9"/>
  <c r="P143" i="9"/>
  <c r="Q143" i="9"/>
  <c r="R143" i="9"/>
  <c r="S143" i="9"/>
  <c r="T143" i="9"/>
  <c r="U143" i="9"/>
  <c r="V143" i="9"/>
  <c r="W143" i="9"/>
  <c r="X143" i="9"/>
  <c r="Y143" i="9"/>
  <c r="Z143" i="9"/>
  <c r="AA143" i="9"/>
  <c r="AB143" i="9"/>
  <c r="AC143" i="9"/>
  <c r="AD143" i="9"/>
  <c r="AE143" i="9"/>
  <c r="AF143" i="9"/>
  <c r="AG143" i="9"/>
  <c r="AH143" i="9"/>
  <c r="AI143" i="9"/>
  <c r="AJ143" i="9"/>
  <c r="D5" i="9"/>
  <c r="E5" i="9"/>
  <c r="F5" i="9"/>
  <c r="F173" i="9" s="1"/>
  <c r="G5" i="9"/>
  <c r="G173" i="9" s="1"/>
  <c r="H5" i="9"/>
  <c r="H173" i="9" s="1"/>
  <c r="I5" i="9"/>
  <c r="J5" i="9"/>
  <c r="J173" i="9" s="1"/>
  <c r="K5" i="9"/>
  <c r="K173" i="9" s="1"/>
  <c r="L5" i="9"/>
  <c r="L173" i="9" s="1"/>
  <c r="M5" i="9"/>
  <c r="N5" i="9"/>
  <c r="N173" i="9" s="1"/>
  <c r="O5" i="9"/>
  <c r="O173" i="9" s="1"/>
  <c r="P5" i="9"/>
  <c r="P173" i="9" s="1"/>
  <c r="Q5" i="9"/>
  <c r="Q173" i="9" s="1"/>
  <c r="C5" i="9"/>
  <c r="C173" i="9" s="1"/>
  <c r="H172" i="9" l="1"/>
  <c r="D172" i="9"/>
  <c r="B172" i="9"/>
  <c r="C172" i="9" s="1"/>
  <c r="G172" i="9"/>
  <c r="F172" i="9"/>
  <c r="E172" i="9"/>
  <c r="H115" i="9"/>
  <c r="D82" i="10" l="1"/>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C8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D95" i="9"/>
  <c r="E95" i="9"/>
  <c r="F95" i="9"/>
  <c r="G95" i="9"/>
  <c r="H95" i="9"/>
  <c r="I95" i="9"/>
  <c r="J95" i="9"/>
  <c r="K95" i="9"/>
  <c r="L95" i="9"/>
  <c r="M95" i="9"/>
  <c r="N95" i="9"/>
  <c r="O95" i="9"/>
  <c r="P95" i="9"/>
  <c r="Q95" i="9"/>
  <c r="R95" i="9"/>
  <c r="S95" i="9"/>
  <c r="T95" i="9"/>
  <c r="U95" i="9"/>
  <c r="V95" i="9"/>
  <c r="W95" i="9"/>
  <c r="X95" i="9"/>
  <c r="Y95" i="9"/>
  <c r="Z95" i="9"/>
  <c r="AA95" i="9"/>
  <c r="AB95" i="9"/>
  <c r="AC95" i="9"/>
  <c r="AD95" i="9"/>
  <c r="AE95" i="9"/>
  <c r="AF95" i="9"/>
  <c r="AG95" i="9"/>
  <c r="AH95" i="9"/>
  <c r="AI95" i="9"/>
  <c r="AJ95" i="9"/>
  <c r="C95" i="9"/>
  <c r="D64" i="9"/>
  <c r="E64" i="9"/>
  <c r="F64" i="9"/>
  <c r="G64" i="9"/>
  <c r="H64" i="9"/>
  <c r="I64" i="9"/>
  <c r="J64" i="9"/>
  <c r="K64" i="9"/>
  <c r="L64" i="9"/>
  <c r="M64" i="9"/>
  <c r="N64" i="9"/>
  <c r="O64" i="9"/>
  <c r="P64" i="9"/>
  <c r="Q64" i="9"/>
  <c r="R64" i="9"/>
  <c r="S64" i="9"/>
  <c r="T64" i="9"/>
  <c r="U64" i="9"/>
  <c r="V64" i="9"/>
  <c r="W64" i="9"/>
  <c r="X64" i="9"/>
  <c r="Y64" i="9"/>
  <c r="Z64" i="9"/>
  <c r="AA64" i="9"/>
  <c r="AB64" i="9"/>
  <c r="AC64" i="9"/>
  <c r="AD64" i="9"/>
  <c r="AE64" i="9"/>
  <c r="AF64" i="9"/>
  <c r="AG64" i="9"/>
  <c r="AH64" i="9"/>
  <c r="AI64" i="9"/>
  <c r="AJ64" i="9"/>
  <c r="C64" i="9"/>
  <c r="E34" i="9"/>
  <c r="F34" i="9"/>
  <c r="G34" i="9"/>
  <c r="H34" i="9"/>
  <c r="I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G6" i="9"/>
  <c r="H6" i="9"/>
  <c r="I6" i="9"/>
  <c r="J6" i="9"/>
  <c r="K6" i="9"/>
  <c r="L6" i="9"/>
  <c r="M6" i="9"/>
  <c r="N6" i="9"/>
  <c r="O6" i="9"/>
  <c r="P6" i="9"/>
  <c r="Q6" i="9"/>
  <c r="R6" i="9"/>
  <c r="S6" i="9"/>
  <c r="T6" i="9"/>
  <c r="U6" i="9"/>
  <c r="V6" i="9"/>
  <c r="W6" i="9"/>
  <c r="X6" i="9"/>
  <c r="Y6" i="9"/>
  <c r="Z6" i="9"/>
  <c r="AA6" i="9"/>
  <c r="AB6" i="9"/>
  <c r="AC6" i="9"/>
  <c r="AD6" i="9"/>
  <c r="AE6" i="9"/>
  <c r="AF6" i="9"/>
  <c r="AG6" i="9"/>
  <c r="AH6" i="9"/>
  <c r="AI6" i="9"/>
  <c r="AJ6" i="9"/>
  <c r="F6" i="9"/>
  <c r="E6" i="9"/>
  <c r="D6" i="9"/>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E5" i="10"/>
  <c r="F5" i="10"/>
  <c r="B64" i="9"/>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P55" i="10" s="1"/>
  <c r="Q55" i="10" s="1"/>
  <c r="R55" i="10" s="1"/>
  <c r="S55" i="10" s="1"/>
  <c r="T55" i="10" s="1"/>
  <c r="U55" i="10" s="1"/>
  <c r="V55" i="10" s="1"/>
  <c r="W55" i="10" s="1"/>
  <c r="X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E174" i="9" l="1"/>
  <c r="N174" i="9"/>
  <c r="F174" i="9"/>
  <c r="AD174" i="9"/>
  <c r="V174" i="9"/>
  <c r="Y55" i="10"/>
  <c r="Z55" i="10" s="1"/>
  <c r="AA55" i="10" s="1"/>
  <c r="AB55" i="10" s="1"/>
  <c r="AC55" i="10" s="1"/>
  <c r="AD55" i="10" s="1"/>
  <c r="AE55" i="10" s="1"/>
  <c r="AF55" i="10" s="1"/>
  <c r="AG55" i="10" s="1"/>
  <c r="AH55" i="10" s="1"/>
  <c r="AI55" i="10" s="1"/>
  <c r="AJ55" i="10" s="1"/>
  <c r="L174" i="9"/>
  <c r="AA174" i="9"/>
  <c r="K174" i="9"/>
  <c r="AC174" i="9"/>
  <c r="AJ174" i="9"/>
  <c r="AH174" i="9"/>
  <c r="Y174" i="9"/>
  <c r="M174" i="9"/>
  <c r="T174" i="9"/>
  <c r="S174" i="9"/>
  <c r="Z174" i="9"/>
  <c r="J174" i="9"/>
  <c r="AG174" i="9"/>
  <c r="I174" i="9"/>
  <c r="AF174" i="9"/>
  <c r="X174" i="9"/>
  <c r="P174" i="9"/>
  <c r="H174" i="9"/>
  <c r="U174" i="9"/>
  <c r="AB174" i="9"/>
  <c r="AI174" i="9"/>
  <c r="R174" i="9"/>
  <c r="Q174" i="9"/>
  <c r="AE174" i="9"/>
  <c r="W174" i="9"/>
  <c r="O174" i="9"/>
  <c r="G174" i="9"/>
  <c r="O62" i="9"/>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I94" i="9" l="1"/>
  <c r="I173" i="9" s="1"/>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AJ172" i="9" l="1"/>
  <c r="Y172" i="9"/>
  <c r="J172" i="9"/>
  <c r="X172" i="9"/>
  <c r="Q172" i="9"/>
  <c r="V172" i="9"/>
  <c r="T172" i="9"/>
  <c r="P172" i="9"/>
  <c r="Z172" i="9"/>
  <c r="I172" i="9"/>
  <c r="L172" i="9"/>
  <c r="K172" i="9"/>
  <c r="AI172" i="9"/>
  <c r="S172" i="9"/>
  <c r="N172" i="9"/>
  <c r="AA172" i="9"/>
  <c r="M172" i="9"/>
  <c r="AB172" i="9"/>
  <c r="R172" i="9"/>
  <c r="AF172" i="9"/>
  <c r="AE172" i="9"/>
  <c r="AC172" i="9"/>
  <c r="AH172" i="9"/>
  <c r="W172" i="9"/>
  <c r="U172" i="9"/>
  <c r="O172" i="9"/>
  <c r="AG172" i="9"/>
  <c r="AD172" i="9"/>
  <c r="D93" i="9"/>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E105" i="10" s="1"/>
  <c r="F105" i="10" s="1"/>
  <c r="G105" i="10" s="1"/>
  <c r="H105" i="10" s="1"/>
  <c r="I105" i="10" s="1"/>
  <c r="J105" i="10" s="1"/>
  <c r="K105" i="10" s="1"/>
  <c r="L105" i="10" s="1"/>
  <c r="M105" i="10" s="1"/>
  <c r="N105" i="10" s="1"/>
  <c r="O105" i="10" s="1"/>
  <c r="P105" i="10" s="1"/>
  <c r="AI104" i="10"/>
  <c r="AH104" i="10"/>
  <c r="AG104" i="10"/>
  <c r="AE104" i="10"/>
  <c r="AD104" i="10"/>
  <c r="AC104" i="10"/>
  <c r="AB104" i="10"/>
  <c r="AA104" i="10"/>
  <c r="Z104" i="10"/>
  <c r="Y104" i="10"/>
  <c r="W104" i="10"/>
  <c r="O104" i="10"/>
  <c r="L104" i="10"/>
  <c r="H104" i="10"/>
  <c r="G104" i="10"/>
  <c r="F104" i="10"/>
  <c r="E104" i="10"/>
  <c r="D104" i="10"/>
  <c r="C104" i="10"/>
  <c r="B104" i="10"/>
  <c r="B103" i="10" s="1"/>
  <c r="Q105" i="10" l="1"/>
  <c r="R105" i="10" s="1"/>
  <c r="S105" i="10" s="1"/>
  <c r="T105" i="10" s="1"/>
  <c r="U105" i="10" s="1"/>
  <c r="V105" i="10" s="1"/>
  <c r="W105" i="10" s="1"/>
  <c r="X105" i="10" s="1"/>
  <c r="Y105" i="10" s="1"/>
  <c r="Z105" i="10" s="1"/>
  <c r="AA105" i="10" s="1"/>
  <c r="AB105" i="10" s="1"/>
  <c r="AC105" i="10" s="1"/>
  <c r="AD105" i="10" s="1"/>
  <c r="AE105" i="10" s="1"/>
  <c r="AF105" i="10" s="1"/>
  <c r="AG105" i="10" s="1"/>
  <c r="AH105" i="10" s="1"/>
  <c r="AI105" i="10" s="1"/>
  <c r="AJ105" i="10" s="1"/>
  <c r="C103" i="10"/>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32" i="9" l="1"/>
  <c r="D32" i="9"/>
  <c r="E32" i="9"/>
  <c r="F32" i="9"/>
  <c r="G32" i="9"/>
  <c r="H32" i="9"/>
  <c r="I32"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C31" i="10"/>
  <c r="B31" i="10"/>
  <c r="C29" i="10"/>
  <c r="B29" i="10"/>
  <c r="D5" i="10"/>
  <c r="C5" i="10"/>
  <c r="B5" i="10"/>
  <c r="B3" i="10"/>
  <c r="D34" i="9"/>
  <c r="D174" i="9" s="1"/>
  <c r="C34" i="9"/>
  <c r="B34" i="9"/>
  <c r="B32" i="9"/>
  <c r="C6" i="9"/>
  <c r="B6" i="9"/>
  <c r="B4" i="9"/>
  <c r="C4" i="9" s="1"/>
  <c r="D4" i="9" s="1"/>
  <c r="E4" i="9" s="1"/>
  <c r="F4" i="9" s="1"/>
  <c r="G4" i="9" s="1"/>
  <c r="H4" i="9" s="1"/>
  <c r="I4" i="9" s="1"/>
  <c r="J4" i="9" s="1"/>
  <c r="K4" i="9" s="1"/>
  <c r="L4" i="9" s="1"/>
  <c r="M4" i="9" s="1"/>
  <c r="N4" i="9" s="1"/>
  <c r="O4" i="9" s="1"/>
  <c r="P4" i="9" s="1"/>
  <c r="Q4" i="9" s="1"/>
  <c r="R4" i="9" s="1"/>
  <c r="B174" i="9" l="1"/>
  <c r="C174" i="9"/>
  <c r="Q32" i="9"/>
  <c r="P32" i="9"/>
  <c r="O32" i="9"/>
  <c r="L32" i="9"/>
  <c r="K32" i="9"/>
  <c r="N32" i="9"/>
  <c r="M32" i="9"/>
  <c r="J32" i="9"/>
  <c r="E12" i="10"/>
  <c r="L29" i="10"/>
  <c r="M29" i="10" l="1"/>
  <c r="N29" i="10" l="1"/>
  <c r="E14" i="10"/>
  <c r="E15" i="10" l="1"/>
  <c r="O29" i="10"/>
  <c r="E16" i="10" l="1"/>
  <c r="P29" i="10"/>
  <c r="Q29" i="10" l="1"/>
  <c r="E17" i="10"/>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S4" i="9" l="1"/>
  <c r="T4" i="9" l="1"/>
  <c r="U4" i="9" l="1"/>
  <c r="V4" i="9" l="1"/>
  <c r="W4" i="9" l="1"/>
  <c r="X4" i="9" l="1"/>
  <c r="Y4" i="9" l="1"/>
  <c r="Z4" i="9" l="1"/>
  <c r="AA4" i="9" l="1"/>
  <c r="AB4" i="9" l="1"/>
  <c r="AC4" i="9" l="1"/>
  <c r="AD4" i="9" l="1"/>
  <c r="AE4" i="9" l="1"/>
  <c r="AF4" i="9" l="1"/>
  <c r="AG4" i="9" l="1"/>
  <c r="AH4" i="9" s="1"/>
  <c r="AI4" i="9" s="1"/>
  <c r="AJ4" i="9"/>
  <c r="AE32" i="9" l="1"/>
  <c r="X32" i="9"/>
  <c r="AF32" i="9"/>
  <c r="AD32" i="9"/>
  <c r="T32" i="9"/>
  <c r="AB32" i="9"/>
  <c r="AJ32" i="9"/>
  <c r="W32" i="9"/>
  <c r="U32" i="9"/>
  <c r="AH32" i="9"/>
  <c r="AC32" i="9"/>
  <c r="Y32" i="9"/>
  <c r="AG32" i="9"/>
  <c r="S32" i="9"/>
  <c r="AA32" i="9"/>
  <c r="Z32" i="9"/>
  <c r="AI32" i="9"/>
  <c r="R32" i="9"/>
  <c r="V32" i="9"/>
  <c r="F137" i="9" l="1"/>
</calcChain>
</file>

<file path=xl/sharedStrings.xml><?xml version="1.0" encoding="utf-8"?>
<sst xmlns="http://schemas.openxmlformats.org/spreadsheetml/2006/main" count="647" uniqueCount="91">
  <si>
    <r>
      <rPr>
        <b/>
        <sz val="11"/>
        <color rgb="FF000000"/>
        <rFont val="Calibri"/>
        <family val="2"/>
      </rPr>
      <t xml:space="preserve">State of North Carolina 
Community Development Block Grant – Mitigation (CDBG-MIT) Program 
Projections of Expenditures and Outcomes - as of Quarter 3 Ending September 30, 2024
</t>
    </r>
    <r>
      <rPr>
        <sz val="11"/>
        <color rgb="FF000000"/>
        <rFont val="Calibri"/>
        <family val="2"/>
        <scheme val="minor"/>
      </rPr>
      <t xml:space="preserve">Grant #P-18-NC-37-MIT1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SAPA5.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</si>
  <si>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</si>
  <si>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</si>
  <si>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</si>
  <si>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</si>
  <si>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</si>
  <si>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</si>
  <si>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</si>
  <si>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</si>
  <si>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</si>
  <si>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</si>
  <si>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</si>
  <si>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</si>
  <si>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</si>
  <si>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</si>
  <si>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</si>
  <si>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</si>
  <si>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</si>
  <si>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</si>
  <si>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</si>
  <si>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</si>
  <si>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</si>
  <si>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</si>
  <si>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</si>
  <si>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</si>
  <si>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</si>
  <si>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</si>
  <si>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</si>
  <si>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</si>
  <si>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</si>
  <si>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</si>
  <si>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</si>
  <si>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</si>
  <si>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</si>
  <si>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</si>
  <si>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</si>
  <si>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</si>
  <si>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Expenditures</t>
  </si>
  <si>
    <t>Quarterly Projection</t>
  </si>
  <si>
    <t>Actual Expenditure</t>
  </si>
  <si>
    <t>Actual Quarterly Expend (from QPRs)</t>
  </si>
  <si>
    <t>Housing Incentives</t>
  </si>
  <si>
    <t>PHA Housing</t>
  </si>
  <si>
    <t>Non-Housing</t>
  </si>
  <si>
    <t>NCAS Financial Reports</t>
  </si>
  <si>
    <t>7BAM/Buyout &amp; Acquisition</t>
  </si>
  <si>
    <t>7SBA/Economic Development SBA (Transfer to Commerce)</t>
  </si>
  <si>
    <t xml:space="preserve">7SRM/Small Rental </t>
  </si>
  <si>
    <t xml:space="preserve">7MFM Multi-Family </t>
  </si>
  <si>
    <t>TOTAL Non-Housing</t>
  </si>
  <si>
    <t>Housing</t>
  </si>
  <si>
    <t>Planning and Admin</t>
  </si>
  <si>
    <t>Total Expenditures</t>
  </si>
  <si>
    <t>Projected Units</t>
  </si>
  <si>
    <t># of Units Aquired (Quarterly Projection)</t>
  </si>
  <si>
    <t>Actual Units</t>
  </si>
  <si>
    <t># of Units (Populated from QPR Reporting)</t>
  </si>
  <si>
    <t>a year 2021 buyout</t>
  </si>
  <si>
    <t># of Housing Incentives (Quarterly Projection)</t>
  </si>
  <si>
    <t># of Housing Incentives (Populated from QPR Reporting)</t>
  </si>
  <si>
    <t>PHA Construction of New Housing</t>
  </si>
  <si>
    <t># of Housing Units (Quarterly Projection)</t>
  </si>
  <si>
    <t># of Housing Units (Populated from QPR Reporting)</t>
  </si>
  <si>
    <t>PHA Residential Rehab and Reconstruction</t>
  </si>
  <si>
    <t xml:space="preserve"># of Housing Units (Populated from QPR Reporting) </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</si>
  <si>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</si>
  <si>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</si>
  <si>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</si>
  <si>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</si>
  <si>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</si>
  <si>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</si>
  <si>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</si>
  <si>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</si>
  <si>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</si>
  <si>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</si>
  <si>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</si>
  <si>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</si>
  <si>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</si>
  <si>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</si>
  <si>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</si>
  <si>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</si>
  <si>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</si>
  <si>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</si>
  <si>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</si>
  <si>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Public Services</t>
  </si>
  <si>
    <t>Projected Down Payment Assistance Provided</t>
  </si>
  <si>
    <t># of Down Payment Assistance Payments</t>
  </si>
  <si>
    <t>Actual # Down Payment Assistance Payments</t>
  </si>
  <si>
    <t># of Down Payment Assistance Payments (From QPR)</t>
  </si>
  <si>
    <t>Construction of New Housing</t>
  </si>
  <si>
    <t>Housing with the $44m transfer of HRP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</si>
</sst>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quot;$&quot;#,##0.0"/>
  </numFmts>
  <fonts count="18">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0"/>
      <color theme="1"/>
      <name val="Verdana"/>
      <family val="2"/>
    </font>
    <font>
      <sz val="10"/>
      <color rgb="FF000000"/>
      <name val="Verdana"/>
      <family val="2"/>
    </font>
    <font>
      <b/>
      <sz val="11"/>
      <color theme="9"/>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79998168889431442"/>
        <bgColor indexed="64"/>
      </patternFill>
    </fill>
    <fill>
      <patternFill patternType="solid">
        <fgColor rgb="FFA6A6A6"/>
        <bgColor rgb="FF000000"/>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3" fontId="0" fillId="0" borderId="0" xfId="0" applyNumberFormat="1"/>
    <xf numFmtId="164" fontId="0" fillId="0" borderId="0" xfId="0" applyNumberFormat="1"/>
    <xf numFmtId="0" fontId="3" fillId="2" borderId="4" xfId="0" applyFont="1" applyFill="1" applyBorder="1"/>
    <xf numFmtId="0" fontId="0" fillId="0" borderId="0" xfId="0" applyAlignment="1">
      <alignment horizontal="left" indent="1"/>
    </xf>
    <xf numFmtId="0" fontId="0" fillId="0" borderId="4" xfId="0" applyBorder="1" applyAlignment="1">
      <alignment horizontal="left"/>
    </xf>
    <xf numFmtId="49" fontId="3" fillId="2" borderId="4" xfId="0" applyNumberFormat="1" applyFont="1" applyFill="1" applyBorder="1" applyAlignment="1">
      <alignment horizontal="right"/>
    </xf>
    <xf numFmtId="164" fontId="4" fillId="3"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4"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3" fillId="2" borderId="0" xfId="0" applyNumberFormat="1" applyFont="1" applyFill="1" applyAlignment="1">
      <alignment horizontal="right"/>
    </xf>
    <xf numFmtId="44" fontId="1" fillId="0" borderId="0" xfId="1" applyFont="1"/>
    <xf numFmtId="0" fontId="2" fillId="0" borderId="0" xfId="0" applyFont="1"/>
    <xf numFmtId="0" fontId="4" fillId="0" borderId="0" xfId="0" applyFont="1"/>
    <xf numFmtId="9" fontId="0" fillId="0" borderId="0" xfId="3" applyFont="1"/>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7" fillId="0" borderId="0" xfId="0" applyFont="1"/>
    <xf numFmtId="0" fontId="6" fillId="0" borderId="0" xfId="0" applyFont="1"/>
    <xf numFmtId="0" fontId="8" fillId="0" borderId="0" xfId="0" applyFont="1" applyAlignment="1">
      <alignment horizontal="left" indent="1"/>
    </xf>
    <xf numFmtId="0" fontId="0" fillId="3" borderId="0" xfId="0" applyFill="1"/>
    <xf numFmtId="0" fontId="0" fillId="0" borderId="0" xfId="0" applyAlignment="1">
      <alignment horizontal="left" wrapText="1" indent="1"/>
    </xf>
    <xf numFmtId="44" fontId="2" fillId="0" borderId="0" xfId="1" applyFont="1" applyFill="1"/>
    <xf numFmtId="44" fontId="2" fillId="0" borderId="0" xfId="1" applyFont="1"/>
    <xf numFmtId="164" fontId="2" fillId="0" borderId="0" xfId="0" applyNumberFormat="1" applyFont="1" applyAlignment="1">
      <alignment wrapText="1"/>
    </xf>
    <xf numFmtId="166" fontId="0" fillId="0" borderId="0" xfId="1" applyNumberFormat="1" applyFont="1"/>
    <xf numFmtId="0" fontId="3" fillId="0" borderId="0" xfId="0" applyFont="1"/>
    <xf numFmtId="165" fontId="3" fillId="0" borderId="0" xfId="0" applyNumberFormat="1" applyFont="1"/>
    <xf numFmtId="164" fontId="5" fillId="0" borderId="0" xfId="0" applyNumberFormat="1" applyFont="1"/>
    <xf numFmtId="44" fontId="5" fillId="0" borderId="0" xfId="1" applyFont="1"/>
    <xf numFmtId="166" fontId="3" fillId="0" borderId="0" xfId="0" applyNumberFormat="1" applyFont="1"/>
    <xf numFmtId="164" fontId="2" fillId="0" borderId="0" xfId="0" applyNumberFormat="1" applyFont="1"/>
    <xf numFmtId="9" fontId="2" fillId="0" borderId="0" xfId="3" applyFont="1"/>
    <xf numFmtId="3" fontId="0" fillId="3" borderId="0" xfId="0" applyNumberFormat="1" applyFill="1"/>
    <xf numFmtId="3" fontId="0" fillId="5" borderId="0" xfId="0" applyNumberFormat="1" applyFill="1"/>
    <xf numFmtId="0" fontId="9" fillId="0" borderId="0" xfId="0" quotePrefix="1" applyFont="1" applyAlignment="1">
      <alignment horizontal="left" indent="1"/>
    </xf>
    <xf numFmtId="0" fontId="10" fillId="5" borderId="0" xfId="0" applyFont="1" applyFill="1"/>
    <xf numFmtId="0" fontId="0" fillId="6" borderId="0" xfId="0" applyFill="1"/>
    <xf numFmtId="164" fontId="12" fillId="5" borderId="0" xfId="0" applyNumberFormat="1" applyFont="1" applyFill="1"/>
    <xf numFmtId="164" fontId="11" fillId="5" borderId="0" xfId="0" applyNumberFormat="1" applyFont="1" applyFill="1" applyAlignment="1">
      <alignment horizontal="right" vertical="top" wrapText="1"/>
    </xf>
    <xf numFmtId="0" fontId="2" fillId="6" borderId="0" xfId="0" applyFont="1" applyFill="1"/>
    <xf numFmtId="44" fontId="9" fillId="0" borderId="0" xfId="0" applyNumberFormat="1" applyFont="1"/>
    <xf numFmtId="0" fontId="9" fillId="0" borderId="0" xfId="0" applyFont="1"/>
    <xf numFmtId="166" fontId="4" fillId="6" borderId="0" xfId="1" applyNumberFormat="1" applyFont="1" applyFill="1" applyBorder="1" applyAlignment="1">
      <alignment horizontal="left"/>
    </xf>
    <xf numFmtId="0" fontId="0" fillId="0" borderId="0" xfId="0" applyAlignment="1">
      <alignment wrapText="1"/>
    </xf>
    <xf numFmtId="44" fontId="0" fillId="0" borderId="0" xfId="0" applyNumberFormat="1"/>
    <xf numFmtId="166" fontId="13" fillId="7" borderId="5" xfId="1" applyNumberFormat="1" applyFont="1" applyFill="1" applyBorder="1" applyAlignment="1">
      <alignment horizontal="left"/>
    </xf>
    <xf numFmtId="166" fontId="0" fillId="0" borderId="0" xfId="0" applyNumberFormat="1"/>
    <xf numFmtId="165" fontId="4" fillId="3" borderId="0" xfId="0" applyNumberFormat="1" applyFont="1" applyFill="1"/>
    <xf numFmtId="167" fontId="0" fillId="0" borderId="0" xfId="0" applyNumberFormat="1"/>
    <xf numFmtId="0" fontId="0" fillId="0" borderId="6" xfId="0" applyBorder="1" applyAlignment="1">
      <alignment wrapText="1"/>
    </xf>
    <xf numFmtId="0" fontId="0" fillId="0" borderId="5" xfId="0" applyBorder="1" applyAlignment="1">
      <alignment wrapText="1"/>
    </xf>
    <xf numFmtId="0" fontId="0" fillId="0" borderId="7" xfId="0" applyBorder="1" applyAlignment="1">
      <alignment wrapText="1"/>
    </xf>
    <xf numFmtId="0" fontId="14" fillId="0" borderId="8" xfId="0" applyFont="1" applyBorder="1" applyAlignment="1">
      <alignment wrapText="1"/>
    </xf>
    <xf numFmtId="6" fontId="14" fillId="8" borderId="0" xfId="0" applyNumberFormat="1" applyFont="1" applyFill="1"/>
    <xf numFmtId="6" fontId="15" fillId="8" borderId="0" xfId="0" applyNumberFormat="1" applyFont="1" applyFill="1"/>
    <xf numFmtId="0" fontId="0" fillId="0" borderId="0" xfId="0" applyFill="1" applyAlignment="1">
      <alignment horizontal="left" indent="1"/>
    </xf>
    <xf numFmtId="0" fontId="0" fillId="0" borderId="0" xfId="0" applyFill="1"/>
    <xf numFmtId="0" fontId="7" fillId="0" borderId="0" xfId="0" applyFont="1" applyFill="1"/>
    <xf numFmtId="0" fontId="6" fillId="0" borderId="0" xfId="0" applyFont="1" applyFill="1"/>
    <xf numFmtId="0" fontId="4" fillId="0" borderId="0" xfId="0" applyFont="1" applyFill="1"/>
    <xf numFmtId="0" fontId="14"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8.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9.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0.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11.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23456166.206189699</c:v>
                </c:pt>
                <c:pt idx="17">
                  <c:v>25462014.342379399</c:v>
                </c:pt>
                <c:pt idx="18">
                  <c:v>27467862.478569098</c:v>
                </c:pt>
                <c:pt idx="19">
                  <c:v>29473710.614758797</c:v>
                </c:pt>
                <c:pt idx="20">
                  <c:v>31723710.614758797</c:v>
                </c:pt>
                <c:pt idx="21">
                  <c:v>31823710.614758797</c:v>
                </c:pt>
                <c:pt idx="22">
                  <c:v>31823710.614758797</c:v>
                </c:pt>
                <c:pt idx="23">
                  <c:v>31823710.614758797</c:v>
                </c:pt>
                <c:pt idx="24">
                  <c:v>31823710.614758797</c:v>
                </c:pt>
                <c:pt idx="25">
                  <c:v>31823710.614758797</c:v>
                </c:pt>
                <c:pt idx="26">
                  <c:v>31823710.614758797</c:v>
                </c:pt>
                <c:pt idx="27">
                  <c:v>31823710.614758797</c:v>
                </c:pt>
                <c:pt idx="28">
                  <c:v>31823710.614758797</c:v>
                </c:pt>
                <c:pt idx="29">
                  <c:v>31873710.614758797</c:v>
                </c:pt>
                <c:pt idx="30">
                  <c:v>31928710.614758797</c:v>
                </c:pt>
                <c:pt idx="31">
                  <c:v>31928710.614758797</c:v>
                </c:pt>
                <c:pt idx="32">
                  <c:v>31928710.614758797</c:v>
                </c:pt>
                <c:pt idx="33">
                  <c:v>31928710.614758797</c:v>
                </c:pt>
                <c:pt idx="34">
                  <c:v>31928710.614758797</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23920380.07</c:v>
                </c:pt>
                <c:pt idx="17">
                  <c:v>26332576.27</c:v>
                </c:pt>
                <c:pt idx="18">
                  <c:v>28776994.759999998</c:v>
                </c:pt>
                <c:pt idx="19">
                  <c:v>30273512.329999998</c:v>
                </c:pt>
                <c:pt idx="20">
                  <c:v>30810264.159999996</c:v>
                </c:pt>
                <c:pt idx="21">
                  <c:v>31309987.409999996</c:v>
                </c:pt>
                <c:pt idx="22">
                  <c:v>31309987.409999996</c:v>
                </c:pt>
                <c:pt idx="23">
                  <c:v>31309987.409999996</c:v>
                </c:pt>
                <c:pt idx="24">
                  <c:v>31309987.409999996</c:v>
                </c:pt>
                <c:pt idx="25">
                  <c:v>31309987.409999996</c:v>
                </c:pt>
                <c:pt idx="26">
                  <c:v>31309987.409999996</c:v>
                </c:pt>
                <c:pt idx="27">
                  <c:v>31309987.409999996</c:v>
                </c:pt>
                <c:pt idx="28">
                  <c:v>31309987.409999996</c:v>
                </c:pt>
                <c:pt idx="29">
                  <c:v>31309987.409999996</c:v>
                </c:pt>
                <c:pt idx="30">
                  <c:v>31309987.409999996</c:v>
                </c:pt>
                <c:pt idx="31">
                  <c:v>31309987.409999996</c:v>
                </c:pt>
                <c:pt idx="32">
                  <c:v>31309987.409999996</c:v>
                </c:pt>
                <c:pt idx="33">
                  <c:v>31309987.409999996</c:v>
                </c:pt>
                <c:pt idx="34">
                  <c:v>31309987.409999996</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endParaRPr lang="en-US" sz="12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829877666675747"/>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endParaRPr lang="en-US" sz="16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Services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Proj'!$A$172</c:f>
              <c:strCache>
                <c:ptCount val="1"/>
                <c:pt idx="0">
                  <c:v>Projected Down Payment Assistance Provided</c:v>
                </c:pt>
              </c:strCache>
            </c:strRef>
          </c:tx>
          <c:marker>
            <c:symbol val="diamond"/>
            <c:size val="4"/>
          </c:marker>
          <c:val>
            <c:numRef>
              <c:f>'Performance Proj'!$B$172:$AJ$172</c:f>
              <c:numCache>
                <c:formatCode>#,##0</c:formatCode>
                <c:ptCount val="23"/>
                <c:pt idx="0">
                  <c:v>0</c:v>
                </c:pt>
                <c:pt idx="1">
                  <c:v>0</c:v>
                </c:pt>
                <c:pt idx="2">
                  <c:v>37</c:v>
                </c:pt>
                <c:pt idx="3">
                  <c:v>57</c:v>
                </c:pt>
                <c:pt idx="4">
                  <c:v>80</c:v>
                </c:pt>
                <c:pt idx="5">
                  <c:v>90</c:v>
                </c:pt>
                <c:pt idx="6">
                  <c:v>100</c:v>
                </c:pt>
                <c:pt idx="7">
                  <c:v>110</c:v>
                </c:pt>
                <c:pt idx="8">
                  <c:v>120</c:v>
                </c:pt>
                <c:pt idx="9">
                  <c:v>130</c:v>
                </c:pt>
                <c:pt idx="10">
                  <c:v>140</c:v>
                </c:pt>
                <c:pt idx="11">
                  <c:v>150</c:v>
                </c:pt>
                <c:pt idx="12">
                  <c:v>150</c:v>
                </c:pt>
                <c:pt idx="13">
                  <c:v>150</c:v>
                </c:pt>
                <c:pt idx="14">
                  <c:v>150</c:v>
                </c:pt>
                <c:pt idx="15">
                  <c:v>150</c:v>
                </c:pt>
                <c:pt idx="16">
                  <c:v>150</c:v>
                </c:pt>
                <c:pt idx="17">
                  <c:v>150</c:v>
                </c:pt>
                <c:pt idx="18">
                  <c:v>150</c:v>
                </c:pt>
                <c:pt idx="19">
                  <c:v>150</c:v>
                </c:pt>
                <c:pt idx="20">
                  <c:v>150</c:v>
                </c:pt>
                <c:pt idx="21">
                  <c:v>150</c:v>
                </c:pt>
                <c:pt idx="22">
                  <c:v>150</c:v>
                </c:pt>
              </c:numCache>
            </c:numRef>
          </c:val>
          <c:smooth val="0"/>
          <c:extLst>
            <c:ext xmlns:c16="http://schemas.microsoft.com/office/drawing/2014/chart" uri="{C3380CC4-5D6E-409C-BE32-E72D297353CC}">
              <c16:uniqueId val="{00000000-3804-4A8D-98B0-9AA08611AFEE}"/>
            </c:ext>
          </c:extLst>
        </c:ser>
        <c:ser>
          <c:idx val="1"/>
          <c:order val="2"/>
          <c:tx>
            <c:strRef>
              <c:f>'Performance Proj'!$A$174</c:f>
              <c:strCache>
                <c:ptCount val="1"/>
                <c:pt idx="0">
                  <c:v>Actual # Down Payment Assistance Payments</c:v>
                </c:pt>
              </c:strCache>
            </c:strRef>
          </c:tx>
          <c:val>
            <c:numRef>
              <c:f>'Performance Proj'!$B$174:$AJ$174</c:f>
              <c:numCache>
                <c:formatCode>#,##0</c:formatCode>
                <c:ptCount val="23"/>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numCache>
            </c:numRef>
          </c:val>
          <c:smooth val="0"/>
          <c:extLst>
            <c:ext xmlns:c16="http://schemas.microsoft.com/office/drawing/2014/chart" uri="{C3380CC4-5D6E-409C-BE32-E72D297353CC}">
              <c16:uniqueId val="{00000002-3804-4A8D-98B0-9AA08611AFEE}"/>
            </c:ext>
          </c:extLst>
        </c:ser>
        <c:dLbls>
          <c:showLegendKey val="0"/>
          <c:showVal val="0"/>
          <c:showCatName val="0"/>
          <c:showSerName val="0"/>
          <c:showPercent val="0"/>
          <c:showBubbleSize val="0"/>
        </c:dLbls>
        <c:marker val="1"/>
        <c:smooth val="0"/>
        <c:axId val="473860680"/>
        <c:axId val="1"/>
        <c:extLst>
          <c:ext xmlns:c15="http://schemas.microsoft.com/office/drawing/2012/chart" uri="{02D57815-91ED-43cb-92C2-25804820EDAC}">
            <c15:filteredLineSeries>
              <c15:ser>
                <c:idx val="2"/>
                <c:order val="1"/>
                <c:tx>
                  <c:strRef>
                    <c:extLst>
                      <c:ext uri="{02D57815-91ED-43cb-92C2-25804820EDAC}">
                        <c15:formulaRef>
                          <c15:sqref>'Performance Proj'!$A$173</c15:sqref>
                        </c15:formulaRef>
                      </c:ext>
                    </c:extLst>
                    <c:strCache>
                      <c:ptCount val="1"/>
                      <c:pt idx="0">
                        <c:v># of Down Payment Assistance Payments</c:v>
                      </c:pt>
                    </c:strCache>
                  </c:strRef>
                </c:tx>
                <c:marker>
                  <c:symbol val="triangle"/>
                  <c:size val="4"/>
                </c:marker>
                <c:val>
                  <c:numRef>
                    <c:extLst>
                      <c:ext uri="{02D57815-91ED-43cb-92C2-25804820EDAC}">
                        <c15:formulaRef>
                          <c15:sqref>'Performance Proj'!$B$173:$AJ$173</c15:sqref>
                        </c15:formulaRef>
                      </c:ext>
                    </c:extLst>
                    <c:numCache>
                      <c:formatCode>#,##0</c:formatCode>
                      <c:ptCount val="23"/>
                      <c:pt idx="0">
                        <c:v>0</c:v>
                      </c:pt>
                      <c:pt idx="1">
                        <c:v>0</c:v>
                      </c:pt>
                      <c:pt idx="2">
                        <c:v>10</c:v>
                      </c:pt>
                      <c:pt idx="3">
                        <c:v>20</c:v>
                      </c:pt>
                      <c:pt idx="4">
                        <c:v>23</c:v>
                      </c:pt>
                      <c:pt idx="5">
                        <c:v>10</c:v>
                      </c:pt>
                      <c:pt idx="6">
                        <c:v>10</c:v>
                      </c:pt>
                      <c:pt idx="7">
                        <c:v>10</c:v>
                      </c:pt>
                      <c:pt idx="8">
                        <c:v>10</c:v>
                      </c:pt>
                      <c:pt idx="9">
                        <c:v>10</c:v>
                      </c:pt>
                      <c:pt idx="10">
                        <c:v>10</c:v>
                      </c:pt>
                      <c:pt idx="11">
                        <c:v>10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3804-4A8D-98B0-9AA08611AFEE}"/>
                  </c:ext>
                </c:extLst>
              </c15:ser>
            </c15:filteredLineSeries>
          </c:ext>
        </c:extLst>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Number of Down Payments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488405618172707"/>
          <c:y val="0.31506437318776548"/>
          <c:w val="0.21511598070409524"/>
          <c:h val="0.222280732258625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layout>
        <c:manualLayout>
          <c:xMode val="edge"/>
          <c:yMode val="edge"/>
          <c:x val="0.22801973782403412"/>
          <c:y val="1.524390243902439E-2"/>
        </c:manualLayout>
      </c:layout>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'[1]Performance Proj'!$A$3</c:f>
              <c:strCache>
                <c:ptCount val="1"/>
                <c:pt idx="0">
                  <c:v>Projected Units</c:v>
                </c:pt>
              </c:strCache>
            </c:strRef>
          </c:tx>
          <c:marker>
            <c:symbol val="diamond"/>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0398-44AB-8ED4-C4E94ECB6ADD}"/>
            </c:ext>
          </c:extLst>
        </c:ser>
        <c:ser>
          <c:idx val="2"/>
          <c:order val="1"/>
          <c:tx>
            <c:strRef>
              <c:f>'[1]Performance Proj'!$A$5</c:f>
              <c:strCache>
                <c:ptCount val="1"/>
                <c:pt idx="0">
                  <c:v>Actual Units</c:v>
                </c:pt>
              </c:strCache>
            </c:strRef>
          </c:tx>
          <c:marker>
            <c:symbol val="triangle"/>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398-44AB-8ED4-C4E94ECB6ADD}"/>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394737</c:v>
                </c:pt>
                <c:pt idx="17">
                  <c:v>789474</c:v>
                </c:pt>
                <c:pt idx="18">
                  <c:v>1184211</c:v>
                </c:pt>
                <c:pt idx="19">
                  <c:v>1578948</c:v>
                </c:pt>
                <c:pt idx="20">
                  <c:v>1578948</c:v>
                </c:pt>
                <c:pt idx="21">
                  <c:v>1578948</c:v>
                </c:pt>
                <c:pt idx="22">
                  <c:v>1578948</c:v>
                </c:pt>
                <c:pt idx="23">
                  <c:v>1578948</c:v>
                </c:pt>
                <c:pt idx="24">
                  <c:v>1578948</c:v>
                </c:pt>
                <c:pt idx="25">
                  <c:v>1578948</c:v>
                </c:pt>
                <c:pt idx="26">
                  <c:v>1578948</c:v>
                </c:pt>
                <c:pt idx="27">
                  <c:v>1578948</c:v>
                </c:pt>
                <c:pt idx="28">
                  <c:v>1578948</c:v>
                </c:pt>
                <c:pt idx="29">
                  <c:v>1578948</c:v>
                </c:pt>
                <c:pt idx="30">
                  <c:v>1578948</c:v>
                </c:pt>
                <c:pt idx="31">
                  <c:v>1578948</c:v>
                </c:pt>
                <c:pt idx="32">
                  <c:v>1578948</c:v>
                </c:pt>
                <c:pt idx="33">
                  <c:v>1578948</c:v>
                </c:pt>
                <c:pt idx="34">
                  <c:v>1578948</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20000</c:v>
                </c:pt>
                <c:pt idx="19">
                  <c:v>20000</c:v>
                </c:pt>
                <c:pt idx="20">
                  <c:v>20000</c:v>
                </c:pt>
                <c:pt idx="21">
                  <c:v>20000</c:v>
                </c:pt>
                <c:pt idx="22">
                  <c:v>20000</c:v>
                </c:pt>
                <c:pt idx="23">
                  <c:v>20000</c:v>
                </c:pt>
                <c:pt idx="24">
                  <c:v>20000</c:v>
                </c:pt>
                <c:pt idx="25">
                  <c:v>20000</c:v>
                </c:pt>
                <c:pt idx="26">
                  <c:v>20000</c:v>
                </c:pt>
                <c:pt idx="27">
                  <c:v>20000</c:v>
                </c:pt>
                <c:pt idx="28">
                  <c:v>20000</c:v>
                </c:pt>
                <c:pt idx="29">
                  <c:v>20000</c:v>
                </c:pt>
                <c:pt idx="30">
                  <c:v>20000</c:v>
                </c:pt>
                <c:pt idx="31">
                  <c:v>20000</c:v>
                </c:pt>
                <c:pt idx="32">
                  <c:v>20000</c:v>
                </c:pt>
                <c:pt idx="33">
                  <c:v>20000</c:v>
                </c:pt>
                <c:pt idx="34">
                  <c:v>20000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Proj'!$A$172</c:f>
              <c:strCache>
                <c:ptCount val="1"/>
                <c:pt idx="0">
                  <c:v>Projected Expenditures</c:v>
                </c:pt>
              </c:strCache>
            </c:strRef>
          </c:tx>
          <c:marker>
            <c:symbol val="diamond"/>
            <c:size val="4"/>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Proj'!$B$172:$AJ$172</c:f>
              <c:numCache>
                <c:formatCode>"$"#,##0</c:formatCode>
                <c:ptCount val="35"/>
                <c:pt idx="0">
                  <c:v>18913.114693645799</c:v>
                </c:pt>
                <c:pt idx="1">
                  <c:v>37826.229387291649</c:v>
                </c:pt>
                <c:pt idx="2">
                  <c:v>212588.41205244456</c:v>
                </c:pt>
                <c:pt idx="3">
                  <c:v>1750040.2176147224</c:v>
                </c:pt>
                <c:pt idx="4">
                  <c:v>2403790.0466868337</c:v>
                </c:pt>
                <c:pt idx="5">
                  <c:v>6862688.8789046239</c:v>
                </c:pt>
                <c:pt idx="6">
                  <c:v>9748163.4852033518</c:v>
                </c:pt>
                <c:pt idx="7">
                  <c:v>11260345.979134455</c:v>
                </c:pt>
                <c:pt idx="8">
                  <c:v>12110099.260085225</c:v>
                </c:pt>
                <c:pt idx="9">
                  <c:v>16559509.075039253</c:v>
                </c:pt>
                <c:pt idx="10">
                  <c:v>18571522.885829132</c:v>
                </c:pt>
                <c:pt idx="11">
                  <c:v>22101095.986619011</c:v>
                </c:pt>
                <c:pt idx="12">
                  <c:v>23764657.566619009</c:v>
                </c:pt>
                <c:pt idx="13">
                  <c:v>30089945.717528097</c:v>
                </c:pt>
                <c:pt idx="14">
                  <c:v>35790988.77843719</c:v>
                </c:pt>
                <c:pt idx="15">
                  <c:v>40907430.369346283</c:v>
                </c:pt>
                <c:pt idx="16">
                  <c:v>46492715.596445076</c:v>
                </c:pt>
                <c:pt idx="17">
                  <c:v>53328000.823543869</c:v>
                </c:pt>
                <c:pt idx="18">
                  <c:v>61163286.050642662</c:v>
                </c:pt>
                <c:pt idx="19">
                  <c:v>68102794.277741447</c:v>
                </c:pt>
                <c:pt idx="20">
                  <c:v>74891717.368650541</c:v>
                </c:pt>
                <c:pt idx="21">
                  <c:v>79530640.459559634</c:v>
                </c:pt>
                <c:pt idx="22">
                  <c:v>84069563.550468728</c:v>
                </c:pt>
                <c:pt idx="23">
                  <c:v>88658486.641377822</c:v>
                </c:pt>
                <c:pt idx="24">
                  <c:v>93247409.732286915</c:v>
                </c:pt>
                <c:pt idx="25">
                  <c:v>97936332.823196009</c:v>
                </c:pt>
                <c:pt idx="26">
                  <c:v>101125255.9141051</c:v>
                </c:pt>
                <c:pt idx="27">
                  <c:v>103714179.0050142</c:v>
                </c:pt>
                <c:pt idx="28">
                  <c:v>106253102.09592329</c:v>
                </c:pt>
                <c:pt idx="29">
                  <c:v>108742025.18683238</c:v>
                </c:pt>
                <c:pt idx="30">
                  <c:v>111185948.27774148</c:v>
                </c:pt>
                <c:pt idx="31">
                  <c:v>113474871.36865057</c:v>
                </c:pt>
                <c:pt idx="32">
                  <c:v>115713794.45955966</c:v>
                </c:pt>
                <c:pt idx="33">
                  <c:v>117852717.55046876</c:v>
                </c:pt>
                <c:pt idx="34">
                  <c:v>119811640.64137785</c:v>
                </c:pt>
              </c:numCache>
            </c:numRef>
          </c:val>
          <c:smooth val="0"/>
          <c:extLst>
            <c:ext xmlns:c16="http://schemas.microsoft.com/office/drawing/2014/chart" uri="{C3380CC4-5D6E-409C-BE32-E72D297353CC}">
              <c16:uniqueId val="{00000000-94A5-49ED-A353-759265714B91}"/>
            </c:ext>
          </c:extLst>
        </c:ser>
        <c:ser>
          <c:idx val="2"/>
          <c:order val="1"/>
          <c:tx>
            <c:strRef>
              <c:f>'Financial Proj'!$A$174</c:f>
              <c:strCache>
                <c:ptCount val="1"/>
                <c:pt idx="0">
                  <c:v>Actual Expenditure</c:v>
                </c:pt>
              </c:strCache>
            </c:strRef>
          </c:tx>
          <c:marker>
            <c:symbol val="triangle"/>
            <c:size val="3"/>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Proj'!$B$174:$AJ$174</c:f>
              <c:numCache>
                <c:formatCode>"$"#,##0</c:formatCode>
                <c:ptCount val="35"/>
                <c:pt idx="0">
                  <c:v>0</c:v>
                </c:pt>
                <c:pt idx="1">
                  <c:v>0</c:v>
                </c:pt>
                <c:pt idx="2">
                  <c:v>274138.69</c:v>
                </c:pt>
                <c:pt idx="3">
                  <c:v>1630136.5599999998</c:v>
                </c:pt>
                <c:pt idx="4">
                  <c:v>2069610.5099999998</c:v>
                </c:pt>
                <c:pt idx="5">
                  <c:v>6125089.8799999999</c:v>
                </c:pt>
                <c:pt idx="6">
                  <c:v>7206271.9299999997</c:v>
                </c:pt>
                <c:pt idx="7">
                  <c:v>8249729</c:v>
                </c:pt>
                <c:pt idx="8">
                  <c:v>8337416.5599999996</c:v>
                </c:pt>
                <c:pt idx="9">
                  <c:v>12423148.85</c:v>
                </c:pt>
                <c:pt idx="10">
                  <c:v>13357397.109999999</c:v>
                </c:pt>
                <c:pt idx="11">
                  <c:v>16041167.66</c:v>
                </c:pt>
                <c:pt idx="12">
                  <c:v>16544013.24</c:v>
                </c:pt>
                <c:pt idx="13">
                  <c:v>18803902.850000001</c:v>
                </c:pt>
                <c:pt idx="14">
                  <c:v>27252338.98</c:v>
                </c:pt>
                <c:pt idx="15">
                  <c:v>29438258.73</c:v>
                </c:pt>
                <c:pt idx="16">
                  <c:v>32218234.73</c:v>
                </c:pt>
                <c:pt idx="17">
                  <c:v>35464720.359999999</c:v>
                </c:pt>
                <c:pt idx="18">
                  <c:v>42302965.079999998</c:v>
                </c:pt>
                <c:pt idx="19">
                  <c:v>51133082.729999997</c:v>
                </c:pt>
                <c:pt idx="20">
                  <c:v>73102086.140000001</c:v>
                </c:pt>
                <c:pt idx="21">
                  <c:v>96918239.069999993</c:v>
                </c:pt>
                <c:pt idx="22">
                  <c:v>96918239.069999993</c:v>
                </c:pt>
                <c:pt idx="23">
                  <c:v>96918239.069999993</c:v>
                </c:pt>
                <c:pt idx="24">
                  <c:v>96918239.069999993</c:v>
                </c:pt>
                <c:pt idx="25">
                  <c:v>96918239.069999993</c:v>
                </c:pt>
                <c:pt idx="26">
                  <c:v>96918239.069999993</c:v>
                </c:pt>
                <c:pt idx="27">
                  <c:v>96918239.069999993</c:v>
                </c:pt>
                <c:pt idx="28">
                  <c:v>96918239.069999993</c:v>
                </c:pt>
                <c:pt idx="29">
                  <c:v>96918239.069999993</c:v>
                </c:pt>
                <c:pt idx="30">
                  <c:v>96918239.069999993</c:v>
                </c:pt>
                <c:pt idx="31">
                  <c:v>96918239.069999993</c:v>
                </c:pt>
                <c:pt idx="32">
                  <c:v>96918239.069999993</c:v>
                </c:pt>
                <c:pt idx="33">
                  <c:v>96918239.069999993</c:v>
                </c:pt>
                <c:pt idx="34">
                  <c:v>96918239.069999993</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Proj'!$A$141</c:f>
              <c:strCache>
                <c:ptCount val="1"/>
                <c:pt idx="0">
                  <c:v>Projected Expenditures</c:v>
                </c:pt>
              </c:strCache>
            </c:strRef>
          </c:tx>
          <c:marker>
            <c:symbol val="diamond"/>
            <c:size val="4"/>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Proj'!$B$141:$AJ$141</c:f>
              <c:numCache>
                <c:formatCode>"$"#,##0.00</c:formatCode>
                <c:ptCount val="35"/>
                <c:pt idx="0">
                  <c:v>18913.114693645799</c:v>
                </c:pt>
                <c:pt idx="1">
                  <c:v>37826.229387291649</c:v>
                </c:pt>
                <c:pt idx="2">
                  <c:v>161391.91205244456</c:v>
                </c:pt>
                <c:pt idx="3">
                  <c:v>353044.80761472252</c:v>
                </c:pt>
                <c:pt idx="4">
                  <c:v>574958.68668683385</c:v>
                </c:pt>
                <c:pt idx="5">
                  <c:v>993665.94890462444</c:v>
                </c:pt>
                <c:pt idx="6">
                  <c:v>1469112.5552033526</c:v>
                </c:pt>
                <c:pt idx="7">
                  <c:v>1967254.8991344557</c:v>
                </c:pt>
                <c:pt idx="8">
                  <c:v>2525919.2100852253</c:v>
                </c:pt>
                <c:pt idx="9">
                  <c:v>3331326.9250392518</c:v>
                </c:pt>
                <c:pt idx="10">
                  <c:v>4208604.4758291328</c:v>
                </c:pt>
                <c:pt idx="11">
                  <c:v>5085882.0266190134</c:v>
                </c:pt>
                <c:pt idx="12">
                  <c:v>6122997.0266190134</c:v>
                </c:pt>
                <c:pt idx="13">
                  <c:v>7160110.0266190134</c:v>
                </c:pt>
                <c:pt idx="14">
                  <c:v>8197223.0266190134</c:v>
                </c:pt>
                <c:pt idx="15">
                  <c:v>9234336.0266190134</c:v>
                </c:pt>
                <c:pt idx="16">
                  <c:v>10271449.026619013</c:v>
                </c:pt>
                <c:pt idx="17">
                  <c:v>11308562.026619013</c:v>
                </c:pt>
                <c:pt idx="18">
                  <c:v>12345675.026619013</c:v>
                </c:pt>
                <c:pt idx="19">
                  <c:v>12487011.026619013</c:v>
                </c:pt>
                <c:pt idx="20">
                  <c:v>12628347.026619013</c:v>
                </c:pt>
                <c:pt idx="21">
                  <c:v>12769683.026619013</c:v>
                </c:pt>
                <c:pt idx="22">
                  <c:v>12911019.026619013</c:v>
                </c:pt>
                <c:pt idx="23">
                  <c:v>13052355.026619013</c:v>
                </c:pt>
                <c:pt idx="24">
                  <c:v>13193691.026619013</c:v>
                </c:pt>
                <c:pt idx="25">
                  <c:v>13335027.026619013</c:v>
                </c:pt>
                <c:pt idx="26">
                  <c:v>13476363.026619013</c:v>
                </c:pt>
                <c:pt idx="27">
                  <c:v>13617699.026619013</c:v>
                </c:pt>
                <c:pt idx="28">
                  <c:v>13759035.026619013</c:v>
                </c:pt>
                <c:pt idx="29">
                  <c:v>13900371.026619013</c:v>
                </c:pt>
                <c:pt idx="30">
                  <c:v>14041707.026619013</c:v>
                </c:pt>
                <c:pt idx="31">
                  <c:v>14183043.026619013</c:v>
                </c:pt>
                <c:pt idx="32">
                  <c:v>14324379.026619013</c:v>
                </c:pt>
                <c:pt idx="33">
                  <c:v>14465715.026619013</c:v>
                </c:pt>
                <c:pt idx="34">
                  <c:v>14607051.026619013</c:v>
                </c:pt>
              </c:numCache>
            </c:numRef>
          </c:val>
          <c:smooth val="0"/>
          <c:extLst>
            <c:ext xmlns:c16="http://schemas.microsoft.com/office/drawing/2014/chart" uri="{C3380CC4-5D6E-409C-BE32-E72D297353CC}">
              <c16:uniqueId val="{00000000-417A-8347-B5FB-F7BB0DEE6F0B}"/>
            </c:ext>
          </c:extLst>
        </c:ser>
        <c:ser>
          <c:idx val="2"/>
          <c:order val="1"/>
          <c:tx>
            <c:strRef>
              <c:f>'Financial Proj'!$A$143</c:f>
              <c:strCache>
                <c:ptCount val="1"/>
                <c:pt idx="0">
                  <c:v>Actual Expenditure</c:v>
                </c:pt>
              </c:strCache>
            </c:strRef>
          </c:tx>
          <c:marker>
            <c:symbol val="triangle"/>
            <c:size val="3"/>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Proj'!$B$143:$AJ$143</c:f>
              <c:numCache>
                <c:formatCode>"$"#,##0</c:formatCode>
                <c:ptCount val="35"/>
                <c:pt idx="0">
                  <c:v>0</c:v>
                </c:pt>
                <c:pt idx="1">
                  <c:v>0</c:v>
                </c:pt>
                <c:pt idx="2">
                  <c:v>222942.19</c:v>
                </c:pt>
                <c:pt idx="3">
                  <c:v>233141.15</c:v>
                </c:pt>
                <c:pt idx="4">
                  <c:v>240779.15</c:v>
                </c:pt>
                <c:pt idx="5">
                  <c:v>256066.94999999998</c:v>
                </c:pt>
                <c:pt idx="6">
                  <c:v>317236</c:v>
                </c:pt>
                <c:pt idx="7">
                  <c:v>346652.92</c:v>
                </c:pt>
                <c:pt idx="8">
                  <c:v>393251.51</c:v>
                </c:pt>
                <c:pt idx="9">
                  <c:v>1084981.7</c:v>
                </c:pt>
                <c:pt idx="10">
                  <c:v>1134493.7</c:v>
                </c:pt>
                <c:pt idx="11">
                  <c:v>1265968.7</c:v>
                </c:pt>
                <c:pt idx="12">
                  <c:v>1332367.7</c:v>
                </c:pt>
                <c:pt idx="13">
                  <c:v>1551669.25</c:v>
                </c:pt>
                <c:pt idx="14">
                  <c:v>1713080.4</c:v>
                </c:pt>
                <c:pt idx="15">
                  <c:v>1715181.96</c:v>
                </c:pt>
                <c:pt idx="16">
                  <c:v>1805284.96</c:v>
                </c:pt>
                <c:pt idx="17">
                  <c:v>2113983.5499999998</c:v>
                </c:pt>
                <c:pt idx="18">
                  <c:v>3697686.2399999998</c:v>
                </c:pt>
                <c:pt idx="19">
                  <c:v>9205560.959999999</c:v>
                </c:pt>
                <c:pt idx="20">
                  <c:v>11525617.119999999</c:v>
                </c:pt>
                <c:pt idx="21">
                  <c:v>12171897.17</c:v>
                </c:pt>
                <c:pt idx="22">
                  <c:v>12171897.17</c:v>
                </c:pt>
                <c:pt idx="23">
                  <c:v>12171897.17</c:v>
                </c:pt>
                <c:pt idx="24">
                  <c:v>12171897.17</c:v>
                </c:pt>
                <c:pt idx="25">
                  <c:v>12171897.17</c:v>
                </c:pt>
                <c:pt idx="26">
                  <c:v>12171897.17</c:v>
                </c:pt>
                <c:pt idx="27">
                  <c:v>12171897.17</c:v>
                </c:pt>
                <c:pt idx="28">
                  <c:v>12171897.17</c:v>
                </c:pt>
                <c:pt idx="29">
                  <c:v>12171897.17</c:v>
                </c:pt>
                <c:pt idx="30">
                  <c:v>12171897.17</c:v>
                </c:pt>
                <c:pt idx="31">
                  <c:v>12171897.17</c:v>
                </c:pt>
                <c:pt idx="32">
                  <c:v>12171897.17</c:v>
                </c:pt>
                <c:pt idx="33">
                  <c:v>12171897.17</c:v>
                </c:pt>
                <c:pt idx="34">
                  <c:v>12171897.17</c:v>
                </c:pt>
              </c:numCache>
            </c:numRef>
          </c:val>
          <c:smooth val="0"/>
          <c:extLst>
            <c:ext xmlns:c16="http://schemas.microsoft.com/office/drawing/2014/chart" uri="{C3380CC4-5D6E-409C-BE32-E72D297353CC}">
              <c16:uniqueId val="{00000001-417A-8347-B5FB-F7BB0DEE6F0B}"/>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0-FAA7-DF4B-BEAF-080F153DAC33}"/>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FAA7-DF4B-BEAF-080F153DAC33}"/>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Proj'!$B$3:$AJ$3</c:f>
              <c:numCache>
                <c:formatCode>0</c:formatCode>
                <c:ptCount val="23"/>
                <c:pt idx="0" formatCode="General">
                  <c:v>0</c:v>
                </c:pt>
                <c:pt idx="1">
                  <c:v>0</c:v>
                </c:pt>
                <c:pt idx="2">
                  <c:v>149.5</c:v>
                </c:pt>
                <c:pt idx="3">
                  <c:v>159.5</c:v>
                </c:pt>
                <c:pt idx="4">
                  <c:v>169.5</c:v>
                </c:pt>
                <c:pt idx="5">
                  <c:v>179.5</c:v>
                </c:pt>
                <c:pt idx="6">
                  <c:v>189.5</c:v>
                </c:pt>
                <c:pt idx="7">
                  <c:v>199.5</c:v>
                </c:pt>
                <c:pt idx="8">
                  <c:v>199.5</c:v>
                </c:pt>
                <c:pt idx="9">
                  <c:v>199.5</c:v>
                </c:pt>
                <c:pt idx="10">
                  <c:v>199.5</c:v>
                </c:pt>
                <c:pt idx="11">
                  <c:v>199.5</c:v>
                </c:pt>
                <c:pt idx="12">
                  <c:v>199.5</c:v>
                </c:pt>
                <c:pt idx="13">
                  <c:v>199.5</c:v>
                </c:pt>
                <c:pt idx="14">
                  <c:v>199.5</c:v>
                </c:pt>
                <c:pt idx="15">
                  <c:v>199.5</c:v>
                </c:pt>
                <c:pt idx="16">
                  <c:v>199.5</c:v>
                </c:pt>
                <c:pt idx="17">
                  <c:v>199.5</c:v>
                </c:pt>
                <c:pt idx="18">
                  <c:v>199.5</c:v>
                </c:pt>
                <c:pt idx="19">
                  <c:v>199.5</c:v>
                </c:pt>
                <c:pt idx="20">
                  <c:v>199.5</c:v>
                </c:pt>
                <c:pt idx="21">
                  <c:v>199.5</c:v>
                </c:pt>
                <c:pt idx="22">
                  <c:v>199.5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Proj'!$B$5:$AJ$5</c:f>
              <c:numCache>
                <c:formatCode>General</c:formatCode>
                <c:ptCount val="23"/>
                <c:pt idx="0">
                  <c:v>0</c:v>
                </c:pt>
                <c:pt idx="1">
                  <c:v>0</c:v>
                </c:pt>
                <c:pt idx="2">
                  <c:v>0</c:v>
                </c:pt>
                <c:pt idx="3">
                  <c:v>14</c:v>
                </c:pt>
                <c:pt idx="4">
                  <c:v>40</c:v>
                </c:pt>
                <c:pt idx="5">
                  <c:v>44</c:v>
                </c:pt>
                <c:pt idx="6">
                  <c:v>55</c:v>
                </c:pt>
                <c:pt idx="7">
                  <c:v>66</c:v>
                </c:pt>
                <c:pt idx="8">
                  <c:v>66</c:v>
                </c:pt>
                <c:pt idx="9">
                  <c:v>66</c:v>
                </c:pt>
                <c:pt idx="10">
                  <c:v>66</c:v>
                </c:pt>
                <c:pt idx="11">
                  <c:v>66</c:v>
                </c:pt>
                <c:pt idx="12">
                  <c:v>66</c:v>
                </c:pt>
                <c:pt idx="13">
                  <c:v>66</c:v>
                </c:pt>
                <c:pt idx="14">
                  <c:v>66</c:v>
                </c:pt>
                <c:pt idx="15">
                  <c:v>66</c:v>
                </c:pt>
                <c:pt idx="16">
                  <c:v>66</c:v>
                </c:pt>
                <c:pt idx="17">
                  <c:v>66</c:v>
                </c:pt>
                <c:pt idx="18">
                  <c:v>66</c:v>
                </c:pt>
                <c:pt idx="19">
                  <c:v>66</c:v>
                </c:pt>
                <c:pt idx="20">
                  <c:v>66</c:v>
                </c:pt>
                <c:pt idx="21">
                  <c:v>66</c:v>
                </c:pt>
                <c:pt idx="22">
                  <c:v>66</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Proj'!$B$29:$AJ$29</c:f>
              <c:numCache>
                <c:formatCode>#,##0</c:formatCode>
                <c:ptCount val="23"/>
                <c:pt idx="0">
                  <c:v>0</c:v>
                </c:pt>
                <c:pt idx="1">
                  <c:v>0</c:v>
                </c:pt>
                <c:pt idx="2">
                  <c:v>19</c:v>
                </c:pt>
                <c:pt idx="3">
                  <c:v>20</c:v>
                </c:pt>
                <c:pt idx="4">
                  <c:v>21</c:v>
                </c:pt>
                <c:pt idx="5">
                  <c:v>22</c:v>
                </c:pt>
                <c:pt idx="6">
                  <c:v>27</c:v>
                </c:pt>
                <c:pt idx="7">
                  <c:v>32</c:v>
                </c:pt>
                <c:pt idx="8">
                  <c:v>32</c:v>
                </c:pt>
                <c:pt idx="9">
                  <c:v>222</c:v>
                </c:pt>
                <c:pt idx="10">
                  <c:v>222</c:v>
                </c:pt>
                <c:pt idx="11">
                  <c:v>222</c:v>
                </c:pt>
                <c:pt idx="12">
                  <c:v>222</c:v>
                </c:pt>
                <c:pt idx="13">
                  <c:v>222</c:v>
                </c:pt>
                <c:pt idx="14">
                  <c:v>222</c:v>
                </c:pt>
                <c:pt idx="15">
                  <c:v>222</c:v>
                </c:pt>
                <c:pt idx="16">
                  <c:v>222</c:v>
                </c:pt>
                <c:pt idx="17">
                  <c:v>222</c:v>
                </c:pt>
                <c:pt idx="18">
                  <c:v>222</c:v>
                </c:pt>
                <c:pt idx="19">
                  <c:v>222</c:v>
                </c:pt>
                <c:pt idx="20">
                  <c:v>222</c:v>
                </c:pt>
                <c:pt idx="21">
                  <c:v>222</c:v>
                </c:pt>
                <c:pt idx="22">
                  <c:v>222</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Proj'!$B$31:$AJ$31</c:f>
              <c:numCache>
                <c:formatCode>General</c:formatCode>
                <c:ptCount val="23"/>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47625</xdr:colOff>
      <xdr:row>8</xdr:row>
      <xdr:rowOff>114300</xdr:rowOff>
    </xdr:from>
    <xdr:to>
      <xdr:col>9</xdr:col>
      <xdr:colOff>9525</xdr:colOff>
      <xdr:row>27</xdr:row>
      <xdr:rowOff>123825</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37</xdr:row>
      <xdr:rowOff>9525</xdr:rowOff>
    </xdr:from>
    <xdr:to>
      <xdr:col>9</xdr:col>
      <xdr:colOff>0</xdr:colOff>
      <xdr:row>56</xdr:row>
      <xdr:rowOff>9525</xdr:rowOff>
    </xdr:to>
    <xdr:graphicFrame macro="">
      <xdr:nvGraphicFramePr>
        <xdr:cNvPr id="595014" name="Chart 2">
          <a:extLst>
            <a:ext uri="{FF2B5EF4-FFF2-40B4-BE49-F238E27FC236}">
              <a16:creationId xmlns:a16="http://schemas.microsoft.com/office/drawing/2014/main" id="{84DB7831-E4A7-426E-A7B1-07B5D14579CE}"/>
            </a:ext>
            <a:ext uri="{147F2762-F138-4A5C-976F-8EAC2B608ADB}">
              <a16:predDERef xmlns:a16="http://schemas.microsoft.com/office/drawing/2014/main" pre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175</xdr:row>
      <xdr:rowOff>104775</xdr:rowOff>
    </xdr:from>
    <xdr:to>
      <xdr:col>9</xdr:col>
      <xdr:colOff>9525</xdr:colOff>
      <xdr:row>194</xdr:row>
      <xdr:rowOff>161925</xdr:rowOff>
    </xdr:to>
    <xdr:graphicFrame macro="">
      <xdr:nvGraphicFramePr>
        <xdr:cNvPr id="595016" name="Chart 4">
          <a:extLst>
            <a:ext uri="{FF2B5EF4-FFF2-40B4-BE49-F238E27FC236}">
              <a16:creationId xmlns:a16="http://schemas.microsoft.com/office/drawing/2014/main" id="{0E4883E2-0DD0-47B5-8DA5-055AFA968E1D}"/>
            </a:ext>
            <a:ext uri="{147F2762-F138-4A5C-976F-8EAC2B608ADB}">
              <a16:predDERef xmlns:a16="http://schemas.microsoft.com/office/drawing/2014/main" pre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97</xdr:row>
      <xdr:rowOff>142875</xdr:rowOff>
    </xdr:from>
    <xdr:to>
      <xdr:col>8</xdr:col>
      <xdr:colOff>1685925</xdr:colOff>
      <xdr:row>109</xdr:row>
      <xdr:rowOff>152400</xdr:rowOff>
    </xdr:to>
    <xdr:graphicFrame macro="">
      <xdr:nvGraphicFramePr>
        <xdr:cNvPr id="14" name="Chart 2">
          <a:extLst>
            <a:ext uri="{FF2B5EF4-FFF2-40B4-BE49-F238E27FC236}">
              <a16:creationId xmlns:a16="http://schemas.microsoft.com/office/drawing/2014/main" id="{0EAA872A-017B-47B8-99BC-1229C65ED668}"/>
            </a:ext>
            <a:ext uri="{147F2762-F138-4A5C-976F-8EAC2B608ADB}">
              <a16:predDERef xmlns:a16="http://schemas.microsoft.com/office/drawing/2014/main" pre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67</xdr:row>
      <xdr:rowOff>57150</xdr:rowOff>
    </xdr:from>
    <xdr:to>
      <xdr:col>8</xdr:col>
      <xdr:colOff>1695450</xdr:colOff>
      <xdr:row>88</xdr:row>
      <xdr:rowOff>0</xdr:rowOff>
    </xdr:to>
    <xdr:graphicFrame macro="">
      <xdr:nvGraphicFramePr>
        <xdr:cNvPr id="6" name="Chart 1">
          <a:extLst>
            <a:ext uri="{FF2B5EF4-FFF2-40B4-BE49-F238E27FC236}">
              <a16:creationId xmlns:a16="http://schemas.microsoft.com/office/drawing/2014/main" id="{934298ED-BB80-4DF8-B529-6A46C62D280A}"/>
            </a:ext>
            <a:ext uri="{147F2762-F138-4A5C-976F-8EAC2B608ADB}">
              <a16:predDERef xmlns:a16="http://schemas.microsoft.com/office/drawing/2014/main" pre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180975</xdr:colOff>
      <xdr:row>146</xdr:row>
      <xdr:rowOff>0</xdr:rowOff>
    </xdr:from>
    <xdr:to>
      <xdr:col>8</xdr:col>
      <xdr:colOff>1676400</xdr:colOff>
      <xdr:row>163</xdr:row>
      <xdr:rowOff>171450</xdr:rowOff>
    </xdr:to>
    <xdr:graphicFrame macro="">
      <xdr:nvGraphicFramePr>
        <xdr:cNvPr id="18" name="Chart 3">
          <a:extLst>
            <a:ext uri="{FF2B5EF4-FFF2-40B4-BE49-F238E27FC236}">
              <a16:creationId xmlns:a16="http://schemas.microsoft.com/office/drawing/2014/main" id="{96F07D00-07AB-3845-8925-5F91E78D0167}"/>
            </a:ext>
            <a:ext uri="{147F2762-F138-4A5C-976F-8EAC2B608ADB}">
              <a16:predDERef xmlns:a16="http://schemas.microsoft.com/office/drawing/2014/main" pre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123825</xdr:colOff>
      <xdr:row>119</xdr:row>
      <xdr:rowOff>104775</xdr:rowOff>
    </xdr:from>
    <xdr:to>
      <xdr:col>9</xdr:col>
      <xdr:colOff>38100</xdr:colOff>
      <xdr:row>136</xdr:row>
      <xdr:rowOff>47625</xdr:rowOff>
    </xdr:to>
    <xdr:graphicFrame macro="">
      <xdr:nvGraphicFramePr>
        <xdr:cNvPr id="17" name="Chart 2">
          <a:extLst>
            <a:ext uri="{FF2B5EF4-FFF2-40B4-BE49-F238E27FC236}">
              <a16:creationId xmlns:a16="http://schemas.microsoft.com/office/drawing/2014/main" id="{2B2146FC-7B9F-B846-832C-AA5B15E9D6AD}"/>
            </a:ext>
            <a:ext uri="{147F2762-F138-4A5C-976F-8EAC2B608ADB}">
              <a16:predDERef xmlns:a16="http://schemas.microsoft.com/office/drawing/2014/main" pred="{96F07D00-07AB-3845-8925-5F91E78D0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3.xml><?xml version="1.0" encoding="utf-8"?>
<c:userShapes xmlns:c="http://schemas.openxmlformats.org/drawingml/2006/chart">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4.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5.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6.xml><?xml version="1.0" encoding="utf-8"?>
<c:userShapes xmlns:c="http://schemas.openxmlformats.org/drawingml/2006/chart">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3.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7.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8.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7</xdr:row>
      <xdr:rowOff>142875</xdr:rowOff>
    </xdr:from>
    <xdr:to>
      <xdr:col>15</xdr:col>
      <xdr:colOff>1009650</xdr:colOff>
      <xdr:row>23</xdr:row>
      <xdr:rowOff>152400</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33</xdr:row>
      <xdr:rowOff>85725</xdr:rowOff>
    </xdr:from>
    <xdr:to>
      <xdr:col>15</xdr:col>
      <xdr:colOff>1009650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 uri="{147F2762-F138-4A5C-976F-8EAC2B608ADB}">
              <a16:predDERef xmlns:a16="http://schemas.microsoft.com/office/drawing/2014/main" pre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120</xdr:row>
      <xdr:rowOff>85725</xdr:rowOff>
    </xdr:from>
    <xdr:to>
      <xdr:col>15</xdr:col>
      <xdr:colOff>1000125</xdr:colOff>
      <xdr:row>135</xdr:row>
      <xdr:rowOff>171450</xdr:rowOff>
    </xdr:to>
    <xdr:graphicFrame macro="">
      <xdr:nvGraphicFramePr>
        <xdr:cNvPr id="2" name="Chart 6">
          <a:extLst>
            <a:ext uri="{FF2B5EF4-FFF2-40B4-BE49-F238E27FC236}">
              <a16:creationId xmlns:a16="http://schemas.microsoft.com/office/drawing/2014/main" id="{0C4A9C4F-B3FB-456C-B723-2F94876E71F5}"/>
            </a:ext>
            <a:ext uri="{147F2762-F138-4A5C-976F-8EAC2B608ADB}">
              <a16:predDERef xmlns:a16="http://schemas.microsoft.com/office/drawing/2014/main" pre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247650</xdr:colOff>
      <xdr:row>152</xdr:row>
      <xdr:rowOff>47625</xdr:rowOff>
    </xdr:from>
    <xdr:to>
      <xdr:col>15</xdr:col>
      <xdr:colOff>1009650</xdr:colOff>
      <xdr:row>169</xdr:row>
      <xdr:rowOff>19050</xdr:rowOff>
    </xdr:to>
    <xdr:graphicFrame macro="">
      <xdr:nvGraphicFramePr>
        <xdr:cNvPr id="3" name="Chart 8">
          <a:extLst>
            <a:ext uri="{FF2B5EF4-FFF2-40B4-BE49-F238E27FC236}">
              <a16:creationId xmlns:a16="http://schemas.microsoft.com/office/drawing/2014/main" id="{C450C05B-FD22-4B43-8B10-369ED64DFDB3}"/>
            </a:ext>
            <a:ext uri="{147F2762-F138-4A5C-976F-8EAC2B608ADB}">
              <a16:predDERef xmlns:a16="http://schemas.microsoft.com/office/drawing/2014/main" pre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66675</xdr:rowOff>
    </xdr:from>
    <xdr:to>
      <xdr:col>15</xdr:col>
      <xdr:colOff>1009650</xdr:colOff>
      <xdr:row>99</xdr:row>
      <xdr:rowOff>171450</xdr:rowOff>
    </xdr:to>
    <xdr:graphicFrame macro="">
      <xdr:nvGraphicFramePr>
        <xdr:cNvPr id="4" name="Chart 5">
          <a:extLst>
            <a:ext uri="{FF2B5EF4-FFF2-40B4-BE49-F238E27FC236}">
              <a16:creationId xmlns:a16="http://schemas.microsoft.com/office/drawing/2014/main" id="{962073DB-E09D-4743-B656-1AC301D67F41}"/>
            </a:ext>
            <a:ext uri="{147F2762-F138-4A5C-976F-8EAC2B608ADB}">
              <a16:predDERef xmlns:a16="http://schemas.microsoft.com/office/drawing/2014/main" pre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0</xdr:rowOff>
    </xdr:from>
    <xdr:to>
      <xdr:col>15</xdr:col>
      <xdr:colOff>1019175</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 uri="{147F2762-F138-4A5C-976F-8EAC2B608ADB}">
              <a16:predDERef xmlns:a16="http://schemas.microsoft.com/office/drawing/2014/main" pre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552450</xdr:colOff>
      <xdr:row>176</xdr:row>
      <xdr:rowOff>19050</xdr:rowOff>
    </xdr:from>
    <xdr:to>
      <xdr:col>16</xdr:col>
      <xdr:colOff>28575</xdr:colOff>
      <xdr:row>192</xdr:row>
      <xdr:rowOff>142875</xdr:rowOff>
    </xdr:to>
    <xdr:graphicFrame macro="">
      <xdr:nvGraphicFramePr>
        <xdr:cNvPr id="5" name="Chart 8">
          <a:extLst>
            <a:ext uri="{FF2B5EF4-FFF2-40B4-BE49-F238E27FC236}">
              <a16:creationId xmlns:a16="http://schemas.microsoft.com/office/drawing/2014/main" id="{AC478C81-910E-4EFD-8FCA-1DAEA7C1BED3}"/>
            </a:ext>
            <a:ext uri="{147F2762-F138-4A5C-976F-8EAC2B608ADB}">
              <a16:predDERef xmlns:a16="http://schemas.microsoft.com/office/drawing/2014/main" pre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457200</xdr:colOff>
      <xdr:row>201</xdr:row>
      <xdr:rowOff>152400</xdr:rowOff>
    </xdr:from>
    <xdr:to>
      <xdr:col>15</xdr:col>
      <xdr:colOff>1009650</xdr:colOff>
      <xdr:row>216</xdr:row>
      <xdr:rowOff>142875</xdr:rowOff>
    </xdr:to>
    <xdr:graphicFrame macro="">
      <xdr:nvGraphicFramePr>
        <xdr:cNvPr id="7" name="Chart 3">
          <a:extLst>
            <a:ext uri="{FF2B5EF4-FFF2-40B4-BE49-F238E27FC236}">
              <a16:creationId xmlns:a16="http://schemas.microsoft.com/office/drawing/2014/main" id="{A3875F53-2E42-4C3E-8295-D292320A9CAA}"/>
            </a:ext>
            <a:ext uri="{147F2762-F138-4A5C-976F-8EAC2B608ADB}">
              <a16:predDERef xmlns:a16="http://schemas.microsoft.com/office/drawing/2014/main" pred="{AC478C81-910E-4EFD-8FCA-1DAEA7C1B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cesar_castro_ncdps_gov/Documents/Updated%20FLO%20Projection%20of%20Expenditures%20and%20Outcomes%20Q1%202024%20--%2015April2024.xlsx" TargetMode="External"/><Relationship Id="rId1" Type="http://schemas.openxmlformats.org/officeDocument/2006/relationships/externalLinkPath" Target="/Users/ccastro5/AppData/Local/Microsoft/Windows/INetCache/Content.Outlook/KQ0OOJYW/Updated%20FLO%20Projection%20of%20Expenditures%20and%20Outcomes%20Q1%202024%20--%2015Apri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Financial Proj"/>
      <sheetName val="Performance Proj"/>
      <sheetName val="DRGR Projections"/>
      <sheetName val="DRGR Assumptions"/>
    </sheetNames>
    <sheetDataSet>
      <sheetData sheetId="0"/>
      <sheetData sheetId="1"/>
      <sheetData sheetId="2">
        <row r="2">
          <cell r="B2" t="str">
            <v>4/2020</v>
          </cell>
          <cell r="C2" t="str">
            <v>7/2020</v>
          </cell>
          <cell r="D2" t="str">
            <v>10/2020</v>
          </cell>
          <cell r="E2" t="str">
            <v>1/2021</v>
          </cell>
          <cell r="F2" t="str">
            <v>4/2021</v>
          </cell>
          <cell r="G2" t="str">
            <v>7/2021</v>
          </cell>
          <cell r="H2" t="str">
            <v>10/2021</v>
          </cell>
          <cell r="I2" t="str">
            <v>1/2022</v>
          </cell>
          <cell r="J2" t="str">
            <v>4/2022</v>
          </cell>
          <cell r="K2" t="str">
            <v>7/2022</v>
          </cell>
          <cell r="L2" t="str">
            <v>10/2022</v>
          </cell>
          <cell r="M2" t="str">
            <v>1/2023</v>
          </cell>
          <cell r="N2" t="str">
            <v>4/2023</v>
          </cell>
          <cell r="O2" t="str">
            <v>7/2023</v>
          </cell>
          <cell r="P2" t="str">
            <v>10/2023</v>
          </cell>
          <cell r="Q2" t="str">
            <v>1/2024</v>
          </cell>
          <cell r="R2" t="str">
            <v>4/2024</v>
          </cell>
          <cell r="S2" t="str">
            <v>7/2024</v>
          </cell>
          <cell r="T2" t="str">
            <v>10/2024</v>
          </cell>
          <cell r="U2" t="str">
            <v>1/2025</v>
          </cell>
          <cell r="V2" t="str">
            <v>4/2025</v>
          </cell>
          <cell r="W2" t="str">
            <v>7/2025</v>
          </cell>
          <cell r="X2" t="str">
            <v>10/2025</v>
          </cell>
          <cell r="Y2" t="str">
            <v>1/2026</v>
          </cell>
        </row>
        <row r="3">
          <cell r="A3" t="str">
            <v>Projected Units</v>
          </cell>
          <cell r="B3">
            <v>0</v>
          </cell>
          <cell r="C3">
            <v>0</v>
          </cell>
          <cell r="D3">
            <v>0</v>
          </cell>
          <cell r="E3">
            <v>0</v>
          </cell>
          <cell r="F3">
            <v>0</v>
          </cell>
          <cell r="G3">
            <v>0</v>
          </cell>
          <cell r="H3">
            <v>0</v>
          </cell>
          <cell r="I3">
            <v>0</v>
          </cell>
          <cell r="J3">
            <v>0</v>
          </cell>
          <cell r="K3">
            <v>24</v>
          </cell>
          <cell r="L3">
            <v>48</v>
          </cell>
          <cell r="M3">
            <v>72</v>
          </cell>
          <cell r="N3">
            <v>96</v>
          </cell>
          <cell r="O3">
            <v>120</v>
          </cell>
          <cell r="P3">
            <v>144</v>
          </cell>
          <cell r="Q3">
            <v>168</v>
          </cell>
          <cell r="R3">
            <v>168</v>
          </cell>
          <cell r="S3">
            <v>168</v>
          </cell>
          <cell r="T3">
            <v>168</v>
          </cell>
          <cell r="U3">
            <v>168</v>
          </cell>
          <cell r="V3">
            <v>168</v>
          </cell>
          <cell r="W3">
            <v>168</v>
          </cell>
          <cell r="X3">
            <v>168</v>
          </cell>
          <cell r="Y3">
            <v>168</v>
          </cell>
        </row>
        <row r="5">
          <cell r="A5" t="str">
            <v>Actual Units</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view="pageBreakPreview" zoomScaleNormal="100" zoomScaleSheetLayoutView="100" workbookViewId="0">
      <selection activeCell="B2" sqref="B2:O2"/>
    </sheetView>
  </sheetViews>
  <sheetFormatPr defaultRowHeight="14.45"/>
  <cols>
    <col min="15" max="15" width="40.28515625" customWidth="1"/>
  </cols>
  <sheetData>
    <row r="1" spans="2:15" ht="15" thickBot="1"/>
    <row r="2" spans="2:15" ht="409.5" customHeight="1">
      <c r="B2" s="70" t="s">
        <v>0</v>
      </c>
      <c r="C2" s="71"/>
      <c r="D2" s="71"/>
      <c r="E2" s="71"/>
      <c r="F2" s="71"/>
      <c r="G2" s="71"/>
      <c r="H2" s="71"/>
      <c r="I2" s="71"/>
      <c r="J2" s="71"/>
      <c r="K2" s="71"/>
      <c r="L2" s="71"/>
      <c r="M2" s="71"/>
      <c r="N2" s="71"/>
      <c r="O2" s="72"/>
    </row>
    <row r="3" spans="2:15">
      <c r="B3" s="15"/>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75"/>
  <sheetViews>
    <sheetView topLeftCell="M1" zoomScale="75" zoomScaleNormal="75" zoomScaleSheetLayoutView="75" workbookViewId="0">
      <selection activeCell="W145" sqref="W145"/>
    </sheetView>
  </sheetViews>
  <sheetFormatPr defaultRowHeight="14.45"/>
  <cols>
    <col min="1" max="1" width="33.42578125" bestFit="1" customWidth="1"/>
    <col min="2" max="3" width="11.28515625" bestFit="1" customWidth="1"/>
    <col min="4" max="7" width="12.28515625" bestFit="1" customWidth="1"/>
    <col min="8" max="8" width="14" bestFit="1" customWidth="1"/>
    <col min="9" max="9" width="25.7109375" bestFit="1" customWidth="1"/>
    <col min="10" max="16" width="14" bestFit="1" customWidth="1"/>
    <col min="17" max="36" width="15.28515625" bestFit="1" customWidth="1"/>
    <col min="37" max="67" width="16.42578125" bestFit="1" customWidth="1"/>
  </cols>
  <sheetData>
    <row r="3" spans="1:36">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17" t="s">
        <v>27</v>
      </c>
      <c r="AB3" s="17" t="s">
        <v>28</v>
      </c>
      <c r="AC3" s="6" t="s">
        <v>29</v>
      </c>
      <c r="AD3" s="6" t="s">
        <v>30</v>
      </c>
      <c r="AE3" s="17" t="s">
        <v>31</v>
      </c>
      <c r="AF3" s="17" t="s">
        <v>32</v>
      </c>
      <c r="AG3" s="6" t="s">
        <v>33</v>
      </c>
      <c r="AH3" s="6" t="s">
        <v>34</v>
      </c>
      <c r="AI3" s="17" t="s">
        <v>35</v>
      </c>
      <c r="AJ3" s="17" t="s">
        <v>36</v>
      </c>
    </row>
    <row r="4" spans="1:36">
      <c r="A4" t="s">
        <v>37</v>
      </c>
      <c r="B4" s="2">
        <f>SUM($B5:B5)</f>
        <v>0</v>
      </c>
      <c r="C4" s="2">
        <f t="shared" ref="C4" si="0">B4+C5</f>
        <v>0</v>
      </c>
      <c r="D4" s="2">
        <f t="shared" ref="D4" si="1">C4+D5</f>
        <v>51196.5</v>
      </c>
      <c r="E4" s="2">
        <f t="shared" ref="E4" si="2">D4+E5</f>
        <v>1396995.41</v>
      </c>
      <c r="F4" s="2">
        <f t="shared" ref="F4" si="3">E4+F5</f>
        <v>1828831.3599999999</v>
      </c>
      <c r="G4" s="2">
        <f t="shared" ref="G4" si="4">F4+G5</f>
        <v>5869022.9299999997</v>
      </c>
      <c r="H4" s="2">
        <f t="shared" ref="H4" si="5">G4+H5</f>
        <v>6889035.9299999997</v>
      </c>
      <c r="I4" s="2">
        <f t="shared" ref="I4" si="6">H4+I5</f>
        <v>7903076.0800000001</v>
      </c>
      <c r="J4" s="2">
        <f t="shared" ref="J4" si="7">I4+J5</f>
        <v>7944165.0499999998</v>
      </c>
      <c r="K4" s="2">
        <f t="shared" ref="K4" si="8">J4+K5</f>
        <v>11338167.15</v>
      </c>
      <c r="L4" s="2">
        <f t="shared" ref="L4" si="9">K4+L5</f>
        <v>12222903.41</v>
      </c>
      <c r="M4" s="2">
        <f t="shared" ref="M4" si="10">L4+M5</f>
        <v>14775198.960000001</v>
      </c>
      <c r="N4" s="2">
        <f t="shared" ref="N4" si="11">M4+N5</f>
        <v>15211645.540000001</v>
      </c>
      <c r="O4" s="2">
        <f t="shared" ref="O4" si="12">N4+O5</f>
        <v>17252233.600000001</v>
      </c>
      <c r="P4" s="2">
        <f t="shared" ref="P4" si="13">O4+P5</f>
        <v>19618576.57</v>
      </c>
      <c r="Q4" s="2">
        <f t="shared" ref="Q4" si="14">P4+Q5</f>
        <v>21450318.07</v>
      </c>
      <c r="R4" s="2">
        <f t="shared" ref="R4" si="15">Q4+R5</f>
        <v>23456166.206189699</v>
      </c>
      <c r="S4" s="2">
        <f t="shared" ref="S4:Y4" si="16">R4+S5</f>
        <v>25462014.342379399</v>
      </c>
      <c r="T4" s="2">
        <f t="shared" si="16"/>
        <v>27467862.478569098</v>
      </c>
      <c r="U4" s="2">
        <f t="shared" si="16"/>
        <v>29473710.614758797</v>
      </c>
      <c r="V4" s="2">
        <f t="shared" si="16"/>
        <v>31723710.614758797</v>
      </c>
      <c r="W4" s="2">
        <f t="shared" si="16"/>
        <v>31823710.614758797</v>
      </c>
      <c r="X4" s="2">
        <f t="shared" si="16"/>
        <v>31823710.614758797</v>
      </c>
      <c r="Y4" s="2">
        <f t="shared" si="16"/>
        <v>31823710.614758797</v>
      </c>
      <c r="Z4" s="2">
        <f>Y4+Z5</f>
        <v>31823710.614758797</v>
      </c>
      <c r="AA4" s="2">
        <f>Z4+AA5</f>
        <v>31823710.614758797</v>
      </c>
      <c r="AB4" s="2">
        <f>AA4+AB5</f>
        <v>31823710.614758797</v>
      </c>
      <c r="AC4" s="2">
        <f t="shared" ref="AC4:AI4" si="17">AB4+AC5</f>
        <v>31823710.614758797</v>
      </c>
      <c r="AD4" s="2">
        <f t="shared" si="17"/>
        <v>31823710.614758797</v>
      </c>
      <c r="AE4" s="2">
        <f t="shared" si="17"/>
        <v>31873710.614758797</v>
      </c>
      <c r="AF4" s="2">
        <f t="shared" si="17"/>
        <v>31928710.614758797</v>
      </c>
      <c r="AG4" s="2">
        <f t="shared" si="17"/>
        <v>31928710.614758797</v>
      </c>
      <c r="AH4" s="2">
        <f t="shared" si="17"/>
        <v>31928710.614758797</v>
      </c>
      <c r="AI4" s="2">
        <f t="shared" si="17"/>
        <v>31928710.614758797</v>
      </c>
      <c r="AJ4" s="2">
        <f>SUM($B$5:AJ5)</f>
        <v>31928710.614758797</v>
      </c>
    </row>
    <row r="5" spans="1:36">
      <c r="A5" t="s">
        <v>38</v>
      </c>
      <c r="B5" s="8">
        <v>0</v>
      </c>
      <c r="C5" s="7">
        <f>C7</f>
        <v>0</v>
      </c>
      <c r="D5" s="7">
        <f t="shared" ref="D5:Q5" si="18">D7</f>
        <v>51196.5</v>
      </c>
      <c r="E5" s="7">
        <f t="shared" si="18"/>
        <v>1345798.91</v>
      </c>
      <c r="F5" s="7">
        <f t="shared" si="18"/>
        <v>431835.95</v>
      </c>
      <c r="G5" s="7">
        <f t="shared" si="18"/>
        <v>4040191.57</v>
      </c>
      <c r="H5" s="7">
        <f t="shared" si="18"/>
        <v>1020013</v>
      </c>
      <c r="I5" s="7">
        <f t="shared" si="18"/>
        <v>1014040.15</v>
      </c>
      <c r="J5" s="7">
        <f t="shared" si="18"/>
        <v>41088.97</v>
      </c>
      <c r="K5" s="7">
        <f t="shared" si="18"/>
        <v>3394002.1</v>
      </c>
      <c r="L5" s="7">
        <f t="shared" si="18"/>
        <v>884736.26</v>
      </c>
      <c r="M5" s="7">
        <f t="shared" si="18"/>
        <v>2552295.5499999998</v>
      </c>
      <c r="N5" s="7">
        <f t="shared" si="18"/>
        <v>436446.58</v>
      </c>
      <c r="O5" s="7">
        <f t="shared" si="18"/>
        <v>2040588.06</v>
      </c>
      <c r="P5" s="7">
        <f t="shared" si="18"/>
        <v>2366342.9700000002</v>
      </c>
      <c r="Q5" s="7">
        <f t="shared" si="18"/>
        <v>1831741.5</v>
      </c>
      <c r="R5" s="7">
        <v>2005848.1361897001</v>
      </c>
      <c r="S5" s="7">
        <v>2005848.1361897001</v>
      </c>
      <c r="T5" s="7">
        <v>2005848.1361897001</v>
      </c>
      <c r="U5" s="7">
        <v>2005848.1361897001</v>
      </c>
      <c r="V5" s="7">
        <v>2250000</v>
      </c>
      <c r="W5" s="7">
        <v>100000</v>
      </c>
      <c r="X5" s="7">
        <v>0</v>
      </c>
      <c r="Y5" s="7">
        <v>0</v>
      </c>
      <c r="Z5" s="7">
        <v>0</v>
      </c>
      <c r="AA5" s="7">
        <v>0</v>
      </c>
      <c r="AB5" s="7">
        <v>0</v>
      </c>
      <c r="AC5" s="7">
        <v>0</v>
      </c>
      <c r="AD5" s="7">
        <v>0</v>
      </c>
      <c r="AE5" s="7">
        <v>50000</v>
      </c>
      <c r="AF5" s="7">
        <v>55000</v>
      </c>
      <c r="AG5" s="7">
        <v>0</v>
      </c>
      <c r="AH5" s="7">
        <v>0</v>
      </c>
      <c r="AI5" s="7">
        <v>0</v>
      </c>
      <c r="AJ5" s="7">
        <v>0</v>
      </c>
    </row>
    <row r="6" spans="1:36">
      <c r="A6" t="s">
        <v>39</v>
      </c>
      <c r="B6" s="2">
        <f>SUM($B7:B7)</f>
        <v>0</v>
      </c>
      <c r="C6" s="11">
        <f>SUM($B7:C7)</f>
        <v>0</v>
      </c>
      <c r="D6" s="11">
        <f>SUM($B7:D7)</f>
        <v>51196.5</v>
      </c>
      <c r="E6" s="11">
        <f>SUM($B7:E7)</f>
        <v>1396995.41</v>
      </c>
      <c r="F6" s="11">
        <f>SUM($B7:F7)</f>
        <v>1828831.3599999999</v>
      </c>
      <c r="G6" s="11">
        <f>SUM($B7:G7)</f>
        <v>5869022.9299999997</v>
      </c>
      <c r="H6" s="11">
        <f>SUM($B7:H7)</f>
        <v>6889035.9299999997</v>
      </c>
      <c r="I6" s="11">
        <f>SUM($B7:I7)</f>
        <v>7903076.0800000001</v>
      </c>
      <c r="J6" s="11">
        <f>SUM($B7:J7)</f>
        <v>7944165.0499999998</v>
      </c>
      <c r="K6" s="11">
        <f>SUM($B7:K7)</f>
        <v>11338167.15</v>
      </c>
      <c r="L6" s="11">
        <f>SUM($B7:L7)</f>
        <v>12222903.41</v>
      </c>
      <c r="M6" s="11">
        <f>SUM($B7:M7)</f>
        <v>14775198.960000001</v>
      </c>
      <c r="N6" s="11">
        <f>SUM($B7:N7)</f>
        <v>15211645.540000001</v>
      </c>
      <c r="O6" s="11">
        <f>SUM($B7:O7)</f>
        <v>17252233.600000001</v>
      </c>
      <c r="P6" s="11">
        <f>SUM($B7:P7)</f>
        <v>19618576.57</v>
      </c>
      <c r="Q6" s="11">
        <f>SUM($B7:Q7)</f>
        <v>21450318.07</v>
      </c>
      <c r="R6" s="11">
        <f>SUM($B7:R7)</f>
        <v>23920380.07</v>
      </c>
      <c r="S6" s="11">
        <f>SUM($B7:S7)</f>
        <v>26332576.27</v>
      </c>
      <c r="T6" s="11">
        <f>SUM($B7:T7)</f>
        <v>28776994.759999998</v>
      </c>
      <c r="U6" s="11">
        <f>SUM($B7:U7)</f>
        <v>30273512.329999998</v>
      </c>
      <c r="V6" s="11">
        <f>SUM($B7:V7)</f>
        <v>30810264.159999996</v>
      </c>
      <c r="W6" s="11">
        <f>SUM($B7:W7)</f>
        <v>31309987.409999996</v>
      </c>
      <c r="X6" s="11">
        <f>SUM($B7:X7)</f>
        <v>31309987.409999996</v>
      </c>
      <c r="Y6" s="11">
        <f>SUM($B7:Y7)</f>
        <v>31309987.409999996</v>
      </c>
      <c r="Z6" s="11">
        <f>SUM($B7:Z7)</f>
        <v>31309987.409999996</v>
      </c>
      <c r="AA6" s="11">
        <f>SUM($B7:AA7)</f>
        <v>31309987.409999996</v>
      </c>
      <c r="AB6" s="11">
        <f>SUM($B7:AB7)</f>
        <v>31309987.409999996</v>
      </c>
      <c r="AC6" s="11">
        <f>SUM($B7:AC7)</f>
        <v>31309987.409999996</v>
      </c>
      <c r="AD6" s="11">
        <f>SUM($B7:AD7)</f>
        <v>31309987.409999996</v>
      </c>
      <c r="AE6" s="11">
        <f>SUM($B7:AE7)</f>
        <v>31309987.409999996</v>
      </c>
      <c r="AF6" s="11">
        <f>SUM($B7:AF7)</f>
        <v>31309987.409999996</v>
      </c>
      <c r="AG6" s="11">
        <f>SUM($B7:AG7)</f>
        <v>31309987.409999996</v>
      </c>
      <c r="AH6" s="11">
        <f>SUM($B7:AH7)</f>
        <v>31309987.409999996</v>
      </c>
      <c r="AI6" s="11">
        <f>SUM($B7:AI7)</f>
        <v>31309987.409999996</v>
      </c>
      <c r="AJ6" s="11">
        <f>SUM($B7:AJ7)</f>
        <v>31309987.409999996</v>
      </c>
    </row>
    <row r="7" spans="1:36">
      <c r="A7" s="10" t="s">
        <v>40</v>
      </c>
      <c r="B7" s="2">
        <v>0</v>
      </c>
      <c r="C7" s="11">
        <v>0</v>
      </c>
      <c r="D7" s="11">
        <v>51196.5</v>
      </c>
      <c r="E7" s="11">
        <v>1345798.91</v>
      </c>
      <c r="F7" s="11">
        <v>431835.95</v>
      </c>
      <c r="G7" s="11">
        <v>4040191.57</v>
      </c>
      <c r="H7" s="11">
        <v>1020013</v>
      </c>
      <c r="I7" s="11">
        <v>1014040.15</v>
      </c>
      <c r="J7" s="11">
        <v>41088.97</v>
      </c>
      <c r="K7" s="11">
        <v>3394002.1</v>
      </c>
      <c r="L7" s="11">
        <v>884736.26</v>
      </c>
      <c r="M7" s="11">
        <v>2552295.5499999998</v>
      </c>
      <c r="N7" s="11">
        <v>436446.58</v>
      </c>
      <c r="O7" s="11">
        <v>2040588.06</v>
      </c>
      <c r="P7" s="11">
        <v>2366342.9700000002</v>
      </c>
      <c r="Q7" s="11">
        <v>1831741.5</v>
      </c>
      <c r="R7" s="63">
        <v>2470062</v>
      </c>
      <c r="S7" s="11">
        <v>2412196.2000000002</v>
      </c>
      <c r="T7" s="11">
        <v>2444418.4900000002</v>
      </c>
      <c r="U7" s="11">
        <v>1496517.57</v>
      </c>
      <c r="V7" s="11">
        <v>536751.82999999996</v>
      </c>
      <c r="W7" s="11">
        <v>499723.25</v>
      </c>
      <c r="X7" s="11"/>
      <c r="Y7" s="11"/>
      <c r="Z7" s="9"/>
      <c r="AA7" s="9"/>
      <c r="AB7" s="9"/>
      <c r="AC7" s="9"/>
      <c r="AD7" s="9"/>
      <c r="AE7" s="9"/>
      <c r="AF7" s="9"/>
      <c r="AG7" s="9"/>
      <c r="AH7" s="9"/>
      <c r="AI7" s="9"/>
      <c r="AJ7" s="9"/>
    </row>
    <row r="8" spans="1:36">
      <c r="L8" s="46"/>
      <c r="M8" s="46"/>
      <c r="N8" s="46"/>
      <c r="O8" s="46"/>
    </row>
    <row r="10" spans="1:36">
      <c r="G10" s="2"/>
      <c r="L10" s="2"/>
      <c r="S10" s="2"/>
    </row>
    <row r="11" spans="1:36">
      <c r="G11" s="18"/>
      <c r="H11" s="2"/>
      <c r="I11" s="8"/>
      <c r="J11" s="8"/>
      <c r="K11" s="8"/>
      <c r="L11" s="13"/>
      <c r="S11" s="2"/>
      <c r="U11" s="2"/>
      <c r="W11" s="2"/>
    </row>
    <row r="12" spans="1:36">
      <c r="H12" s="2"/>
      <c r="I12" s="2"/>
      <c r="J12" s="2"/>
      <c r="K12" s="2"/>
      <c r="S12" s="2"/>
      <c r="U12" s="2"/>
      <c r="W12" s="13"/>
    </row>
    <row r="13" spans="1:36">
      <c r="G13" s="13"/>
      <c r="J13" s="13"/>
      <c r="S13" s="2"/>
    </row>
    <row r="14" spans="1:36">
      <c r="H14" s="13"/>
      <c r="Z14" s="2"/>
    </row>
    <row r="15" spans="1:36">
      <c r="H15" s="13"/>
      <c r="AH15" s="2"/>
      <c r="AI15" s="2"/>
    </row>
    <row r="16" spans="1:36">
      <c r="H16" s="13"/>
      <c r="AH16" s="22"/>
      <c r="AI16" s="2"/>
      <c r="AJ16" s="2"/>
    </row>
    <row r="17" spans="1:36">
      <c r="H17" s="13"/>
      <c r="AH17" s="2"/>
      <c r="AI17" s="2"/>
    </row>
    <row r="18" spans="1:36">
      <c r="AH18" s="13"/>
      <c r="AI18" s="13"/>
    </row>
    <row r="19" spans="1:36">
      <c r="AI19" s="13"/>
    </row>
    <row r="22" spans="1:36">
      <c r="AD22" s="2"/>
      <c r="AH22" s="21"/>
    </row>
    <row r="24" spans="1:36">
      <c r="AH24" s="2"/>
    </row>
    <row r="25" spans="1:36">
      <c r="AJ25" s="2"/>
    </row>
    <row r="27" spans="1:36">
      <c r="AJ27" s="2"/>
    </row>
    <row r="28" spans="1:36">
      <c r="AJ28" s="2"/>
    </row>
    <row r="29" spans="1:36">
      <c r="AJ29" s="2"/>
    </row>
    <row r="30" spans="1:36">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1:36">
      <c r="A31" s="3" t="s">
        <v>41</v>
      </c>
      <c r="B31" s="6" t="s">
        <v>2</v>
      </c>
      <c r="C31" s="6" t="s">
        <v>3</v>
      </c>
      <c r="D31" s="6" t="s">
        <v>4</v>
      </c>
      <c r="E31" s="6" t="s">
        <v>5</v>
      </c>
      <c r="F31" s="6" t="s">
        <v>6</v>
      </c>
      <c r="G31" s="6" t="s">
        <v>7</v>
      </c>
      <c r="H31" s="6" t="s">
        <v>8</v>
      </c>
      <c r="I31" s="6" t="s">
        <v>9</v>
      </c>
      <c r="J31" s="6" t="s">
        <v>10</v>
      </c>
      <c r="K31" s="6" t="s">
        <v>11</v>
      </c>
      <c r="L31" s="6" t="s">
        <v>12</v>
      </c>
      <c r="M31" s="6" t="s">
        <v>13</v>
      </c>
      <c r="N31" s="6" t="s">
        <v>14</v>
      </c>
      <c r="O31" s="6" t="s">
        <v>15</v>
      </c>
      <c r="P31" s="6" t="s">
        <v>16</v>
      </c>
      <c r="Q31" s="6" t="s">
        <v>17</v>
      </c>
      <c r="R31" s="6" t="s">
        <v>18</v>
      </c>
      <c r="S31" s="6" t="s">
        <v>19</v>
      </c>
      <c r="T31" s="6" t="s">
        <v>20</v>
      </c>
      <c r="U31" s="6" t="s">
        <v>21</v>
      </c>
      <c r="V31" s="6" t="s">
        <v>22</v>
      </c>
      <c r="W31" s="6" t="s">
        <v>23</v>
      </c>
      <c r="X31" s="6" t="s">
        <v>24</v>
      </c>
      <c r="Y31" s="6" t="s">
        <v>25</v>
      </c>
      <c r="Z31" s="6" t="s">
        <v>26</v>
      </c>
      <c r="AA31" s="17" t="s">
        <v>27</v>
      </c>
      <c r="AB31" s="17" t="s">
        <v>28</v>
      </c>
      <c r="AC31" s="6" t="s">
        <v>29</v>
      </c>
      <c r="AD31" s="6" t="s">
        <v>30</v>
      </c>
      <c r="AE31" s="17" t="s">
        <v>31</v>
      </c>
      <c r="AF31" s="17" t="s">
        <v>32</v>
      </c>
      <c r="AG31" s="6" t="s">
        <v>33</v>
      </c>
      <c r="AH31" s="6" t="s">
        <v>34</v>
      </c>
      <c r="AI31" s="17" t="s">
        <v>35</v>
      </c>
      <c r="AJ31" s="17" t="s">
        <v>36</v>
      </c>
    </row>
    <row r="32" spans="1:36">
      <c r="A32" t="s">
        <v>37</v>
      </c>
      <c r="B32" s="2">
        <f>SUM($B33:B33)</f>
        <v>0</v>
      </c>
      <c r="C32" s="2">
        <f>SUM($B33:C33)</f>
        <v>0</v>
      </c>
      <c r="D32" s="2">
        <f>SUM($B33:D33)</f>
        <v>0</v>
      </c>
      <c r="E32" s="2">
        <f>SUM($B33:E33)</f>
        <v>0</v>
      </c>
      <c r="F32" s="2">
        <f>SUM($B33:F33)</f>
        <v>0</v>
      </c>
      <c r="G32" s="2">
        <f>SUM($B33:G33)</f>
        <v>0</v>
      </c>
      <c r="H32" s="2">
        <f>SUM($B33:H33)</f>
        <v>0</v>
      </c>
      <c r="I32" s="2">
        <f>SUM($B33:I33)</f>
        <v>0</v>
      </c>
      <c r="J32" s="2">
        <f>SUM($B33:J33)</f>
        <v>0</v>
      </c>
      <c r="K32" s="2">
        <f>SUM($B33:K33)</f>
        <v>0</v>
      </c>
      <c r="L32" s="2">
        <f>SUM($B33:L33)</f>
        <v>0</v>
      </c>
      <c r="M32" s="2">
        <f>SUM($B33:M33)</f>
        <v>0</v>
      </c>
      <c r="N32" s="2">
        <f>SUM($B33:N33)</f>
        <v>0</v>
      </c>
      <c r="O32" s="2">
        <f>SUM($B33:O33)</f>
        <v>0</v>
      </c>
      <c r="P32" s="2">
        <f>SUM($B33:P33)</f>
        <v>0</v>
      </c>
      <c r="Q32" s="2">
        <f>SUM($B33:Q33)</f>
        <v>0</v>
      </c>
      <c r="R32" s="2">
        <f>SUM($B33:R33)</f>
        <v>394737</v>
      </c>
      <c r="S32" s="2">
        <f>SUM($B33:S33)</f>
        <v>789474</v>
      </c>
      <c r="T32" s="2">
        <f>SUM($B33:T33)</f>
        <v>1184211</v>
      </c>
      <c r="U32" s="2">
        <f>SUM($B33:U33)</f>
        <v>1578948</v>
      </c>
      <c r="V32" s="2">
        <f>SUM($B33:V33)</f>
        <v>1578948</v>
      </c>
      <c r="W32" s="2">
        <f>SUM($B33:W33)</f>
        <v>1578948</v>
      </c>
      <c r="X32" s="2">
        <f>SUM($B33:X33)</f>
        <v>1578948</v>
      </c>
      <c r="Y32" s="2">
        <f>SUM($B33:Y33)</f>
        <v>1578948</v>
      </c>
      <c r="Z32" s="2">
        <f>SUM($B33:Z33)</f>
        <v>1578948</v>
      </c>
      <c r="AA32" s="2">
        <f>SUM($B33:AA33)</f>
        <v>1578948</v>
      </c>
      <c r="AB32" s="2">
        <f>SUM($B33:AB33)</f>
        <v>1578948</v>
      </c>
      <c r="AC32" s="2">
        <f>SUM($B33:AC33)</f>
        <v>1578948</v>
      </c>
      <c r="AD32" s="2">
        <f>SUM($B33:AD33)</f>
        <v>1578948</v>
      </c>
      <c r="AE32" s="2">
        <f>SUM($B33:AE33)</f>
        <v>1578948</v>
      </c>
      <c r="AF32" s="2">
        <f>SUM($B33:AF33)</f>
        <v>1578948</v>
      </c>
      <c r="AG32" s="2">
        <f>SUM($B33:AG33)</f>
        <v>1578948</v>
      </c>
      <c r="AH32" s="2">
        <f>SUM($B33:AH33)</f>
        <v>1578948</v>
      </c>
      <c r="AI32" s="2">
        <f>SUM($B33:AI33)</f>
        <v>1578948</v>
      </c>
      <c r="AJ32" s="2">
        <f>SUM($B33:AJ33)</f>
        <v>1578948</v>
      </c>
    </row>
    <row r="33" spans="1:67">
      <c r="A33" t="s">
        <v>38</v>
      </c>
      <c r="B33" s="8">
        <v>0</v>
      </c>
      <c r="C33" s="7">
        <v>0</v>
      </c>
      <c r="D33" s="7">
        <v>0</v>
      </c>
      <c r="E33" s="7">
        <v>0</v>
      </c>
      <c r="F33" s="7">
        <v>0</v>
      </c>
      <c r="G33" s="7">
        <v>0</v>
      </c>
      <c r="H33" s="7">
        <v>0</v>
      </c>
      <c r="I33" s="7">
        <v>0</v>
      </c>
      <c r="J33" s="7">
        <v>0</v>
      </c>
      <c r="K33" s="7">
        <v>0</v>
      </c>
      <c r="L33" s="7">
        <v>0</v>
      </c>
      <c r="M33" s="7">
        <v>0</v>
      </c>
      <c r="N33" s="7">
        <v>0</v>
      </c>
      <c r="O33" s="7">
        <v>0</v>
      </c>
      <c r="P33" s="7">
        <v>0</v>
      </c>
      <c r="Q33" s="7">
        <v>0</v>
      </c>
      <c r="R33" s="7">
        <v>394737</v>
      </c>
      <c r="S33" s="7">
        <v>394737</v>
      </c>
      <c r="T33" s="7">
        <v>394737</v>
      </c>
      <c r="U33" s="7">
        <v>394737</v>
      </c>
      <c r="V33" s="7">
        <v>0</v>
      </c>
      <c r="W33" s="7">
        <v>0</v>
      </c>
      <c r="X33" s="7">
        <v>0</v>
      </c>
      <c r="Y33" s="7">
        <v>0</v>
      </c>
      <c r="Z33" s="7">
        <v>0</v>
      </c>
      <c r="AA33" s="7">
        <v>0</v>
      </c>
      <c r="AB33" s="7">
        <v>0</v>
      </c>
      <c r="AC33" s="7">
        <v>0</v>
      </c>
      <c r="AD33" s="7">
        <v>0</v>
      </c>
      <c r="AE33" s="7">
        <v>0</v>
      </c>
      <c r="AF33" s="7">
        <v>0</v>
      </c>
      <c r="AG33" s="7">
        <v>0</v>
      </c>
      <c r="AH33" s="7">
        <v>0</v>
      </c>
      <c r="AI33" s="7">
        <v>0</v>
      </c>
      <c r="AJ33" s="7">
        <v>0</v>
      </c>
    </row>
    <row r="34" spans="1:67">
      <c r="A34" t="s">
        <v>39</v>
      </c>
      <c r="B34" s="2">
        <f>SUM($B35:B35)</f>
        <v>0</v>
      </c>
      <c r="C34" s="11">
        <f>SUM($B35:C35)</f>
        <v>0</v>
      </c>
      <c r="D34" s="11">
        <f>SUM($B35:D35)</f>
        <v>0</v>
      </c>
      <c r="E34" s="11">
        <f>SUM($B35:E35)</f>
        <v>0</v>
      </c>
      <c r="F34" s="11">
        <f>SUM($B35:F35)</f>
        <v>0</v>
      </c>
      <c r="G34" s="11">
        <f>SUM($B35:G35)</f>
        <v>0</v>
      </c>
      <c r="H34" s="11">
        <f>SUM($B35:H35)</f>
        <v>0</v>
      </c>
      <c r="I34" s="11">
        <f>SUM($B35:I35)</f>
        <v>0</v>
      </c>
      <c r="J34" s="11">
        <f>SUM($B35:J35)</f>
        <v>0</v>
      </c>
      <c r="K34" s="11">
        <f>SUM($B35:K35)</f>
        <v>0</v>
      </c>
      <c r="L34" s="11">
        <f>SUM($B35:L35)</f>
        <v>0</v>
      </c>
      <c r="M34" s="11">
        <f>SUM($B35:M35)</f>
        <v>0</v>
      </c>
      <c r="N34" s="11">
        <f>SUM($B35:N35)</f>
        <v>0</v>
      </c>
      <c r="O34" s="11">
        <f>SUM($B35:O35)</f>
        <v>0</v>
      </c>
      <c r="P34" s="11">
        <f>SUM($B35:P35)</f>
        <v>0</v>
      </c>
      <c r="Q34" s="11">
        <f>SUM($B35:Q35)</f>
        <v>0</v>
      </c>
      <c r="R34" s="11">
        <f>SUM($B35:R35)</f>
        <v>0</v>
      </c>
      <c r="S34" s="11">
        <f>SUM($B35:S35)</f>
        <v>0</v>
      </c>
      <c r="T34" s="11">
        <f>SUM($B35:T35)</f>
        <v>20000</v>
      </c>
      <c r="U34" s="11">
        <f>SUM($B35:U35)</f>
        <v>20000</v>
      </c>
      <c r="V34" s="11">
        <f>SUM($B35:V35)</f>
        <v>20000</v>
      </c>
      <c r="W34" s="11">
        <f>SUM($B35:W35)</f>
        <v>20000</v>
      </c>
      <c r="X34" s="11">
        <f>SUM($B35:X35)</f>
        <v>20000</v>
      </c>
      <c r="Y34" s="11">
        <f>SUM($B35:Y35)</f>
        <v>20000</v>
      </c>
      <c r="Z34" s="11">
        <f>SUM($B35:Z35)</f>
        <v>20000</v>
      </c>
      <c r="AA34" s="11">
        <f>SUM($B35:AA35)</f>
        <v>20000</v>
      </c>
      <c r="AB34" s="11">
        <f>SUM($B35:AB35)</f>
        <v>20000</v>
      </c>
      <c r="AC34" s="11">
        <f>SUM($B35:AC35)</f>
        <v>20000</v>
      </c>
      <c r="AD34" s="11">
        <f>SUM($B35:AD35)</f>
        <v>20000</v>
      </c>
      <c r="AE34" s="11">
        <f>SUM($B35:AE35)</f>
        <v>20000</v>
      </c>
      <c r="AF34" s="11">
        <f>SUM($B35:AF35)</f>
        <v>20000</v>
      </c>
      <c r="AG34" s="11">
        <f>SUM($B35:AG35)</f>
        <v>20000</v>
      </c>
      <c r="AH34" s="11">
        <f>SUM($B35:AH35)</f>
        <v>20000</v>
      </c>
      <c r="AI34" s="11">
        <f>SUM($B35:AI35)</f>
        <v>20000</v>
      </c>
      <c r="AJ34" s="11">
        <f>SUM($B35:AJ35)</f>
        <v>20000</v>
      </c>
    </row>
    <row r="35" spans="1:67">
      <c r="A35" s="10" t="s">
        <v>40</v>
      </c>
      <c r="B35" s="8">
        <v>0</v>
      </c>
      <c r="C35" s="12">
        <v>0</v>
      </c>
      <c r="D35" s="12">
        <v>0</v>
      </c>
      <c r="E35" s="11">
        <v>0</v>
      </c>
      <c r="F35" s="11">
        <v>0</v>
      </c>
      <c r="G35" s="11">
        <v>0</v>
      </c>
      <c r="H35" s="11">
        <v>0</v>
      </c>
      <c r="I35" s="11">
        <v>0</v>
      </c>
      <c r="J35" s="11">
        <v>0</v>
      </c>
      <c r="K35" s="11">
        <v>0</v>
      </c>
      <c r="L35" s="11">
        <v>0</v>
      </c>
      <c r="M35" s="11">
        <v>0</v>
      </c>
      <c r="N35" s="11">
        <v>0</v>
      </c>
      <c r="O35" s="11">
        <v>0</v>
      </c>
      <c r="P35" s="11">
        <v>0</v>
      </c>
      <c r="Q35" s="11">
        <v>0</v>
      </c>
      <c r="R35" s="11">
        <v>0</v>
      </c>
      <c r="S35" s="11">
        <v>0</v>
      </c>
      <c r="T35" s="11">
        <v>20000</v>
      </c>
      <c r="U35" s="11">
        <v>0</v>
      </c>
      <c r="V35" s="11">
        <v>0</v>
      </c>
      <c r="W35" s="11">
        <v>0</v>
      </c>
      <c r="X35" s="11"/>
      <c r="Y35" s="11"/>
      <c r="Z35" s="11"/>
      <c r="AA35" s="11"/>
      <c r="AB35" s="11"/>
      <c r="AC35" s="11"/>
      <c r="AD35" s="11"/>
      <c r="AE35" s="11"/>
      <c r="AF35" s="11"/>
      <c r="AG35" s="11"/>
      <c r="AH35" s="11"/>
      <c r="AI35" s="11"/>
      <c r="AJ35" s="11"/>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c r="H38" s="2"/>
      <c r="I38" s="2"/>
      <c r="K38" s="2"/>
      <c r="N38" s="2"/>
    </row>
    <row r="39" spans="1:67">
      <c r="H39" s="13"/>
      <c r="K39" s="2"/>
      <c r="N39" s="13"/>
      <c r="AJ39" s="2"/>
    </row>
    <row r="40" spans="1:67">
      <c r="K40" s="13"/>
    </row>
    <row r="41" spans="1:67">
      <c r="I41" s="2"/>
      <c r="AG41" s="2"/>
    </row>
    <row r="42" spans="1:67">
      <c r="I42" s="13"/>
    </row>
    <row r="43" spans="1:67">
      <c r="O43" s="22"/>
      <c r="AI43" s="2"/>
    </row>
    <row r="44" spans="1:67">
      <c r="O44" s="2"/>
    </row>
    <row r="45" spans="1:67">
      <c r="O45" s="13"/>
    </row>
    <row r="48" spans="1:67" ht="12.6" customHeight="1"/>
    <row r="54" spans="1:36">
      <c r="AH54" s="2"/>
    </row>
    <row r="56" spans="1:36" ht="12.6" customHeight="1"/>
    <row r="60" spans="1:36">
      <c r="O60" s="2"/>
      <c r="P60" s="13"/>
      <c r="V60" s="2"/>
    </row>
    <row r="61" spans="1:36">
      <c r="A61" s="3" t="s">
        <v>42</v>
      </c>
      <c r="B61" s="6" t="s">
        <v>2</v>
      </c>
      <c r="C61" s="6" t="s">
        <v>3</v>
      </c>
      <c r="D61" s="6" t="s">
        <v>4</v>
      </c>
      <c r="E61" s="6" t="s">
        <v>5</v>
      </c>
      <c r="F61" s="6" t="s">
        <v>6</v>
      </c>
      <c r="G61" s="6" t="s">
        <v>7</v>
      </c>
      <c r="H61" s="6" t="s">
        <v>8</v>
      </c>
      <c r="I61" s="6" t="s">
        <v>9</v>
      </c>
      <c r="J61" s="6" t="s">
        <v>10</v>
      </c>
      <c r="K61" s="6" t="s">
        <v>11</v>
      </c>
      <c r="L61" s="6" t="s">
        <v>12</v>
      </c>
      <c r="M61" s="6" t="s">
        <v>13</v>
      </c>
      <c r="N61" s="6" t="s">
        <v>14</v>
      </c>
      <c r="O61" s="6" t="s">
        <v>15</v>
      </c>
      <c r="P61" s="6" t="s">
        <v>16</v>
      </c>
      <c r="Q61" s="6" t="s">
        <v>17</v>
      </c>
      <c r="R61" s="6" t="s">
        <v>18</v>
      </c>
      <c r="S61" s="6" t="s">
        <v>19</v>
      </c>
      <c r="T61" s="6" t="s">
        <v>20</v>
      </c>
      <c r="U61" s="6" t="s">
        <v>21</v>
      </c>
      <c r="V61" s="6" t="s">
        <v>22</v>
      </c>
      <c r="W61" s="6" t="s">
        <v>23</v>
      </c>
      <c r="X61" s="6" t="s">
        <v>24</v>
      </c>
      <c r="Y61" s="6" t="s">
        <v>25</v>
      </c>
      <c r="Z61" s="6" t="s">
        <v>26</v>
      </c>
      <c r="AA61" s="17" t="s">
        <v>27</v>
      </c>
      <c r="AB61" s="17" t="s">
        <v>28</v>
      </c>
      <c r="AC61" s="6" t="s">
        <v>29</v>
      </c>
      <c r="AD61" s="6" t="s">
        <v>30</v>
      </c>
      <c r="AE61" s="17" t="s">
        <v>31</v>
      </c>
      <c r="AF61" s="17" t="s">
        <v>32</v>
      </c>
      <c r="AG61" s="6" t="s">
        <v>33</v>
      </c>
      <c r="AH61" s="6" t="s">
        <v>34</v>
      </c>
      <c r="AI61" s="17" t="s">
        <v>35</v>
      </c>
      <c r="AJ61" s="17" t="s">
        <v>36</v>
      </c>
    </row>
    <row r="62" spans="1:36">
      <c r="A62" t="s">
        <v>37</v>
      </c>
      <c r="B62" s="2">
        <f>SUM($B63:B63)</f>
        <v>0</v>
      </c>
      <c r="C62" s="2">
        <f>B62+C63</f>
        <v>0</v>
      </c>
      <c r="D62" s="2">
        <f t="shared" ref="D62:AH62" si="19">C62+D63</f>
        <v>0</v>
      </c>
      <c r="E62" s="2">
        <f t="shared" si="19"/>
        <v>0</v>
      </c>
      <c r="F62" s="2">
        <f t="shared" si="19"/>
        <v>0</v>
      </c>
      <c r="G62" s="2">
        <f t="shared" si="19"/>
        <v>0</v>
      </c>
      <c r="H62" s="2">
        <f t="shared" si="19"/>
        <v>0</v>
      </c>
      <c r="I62" s="2">
        <f t="shared" si="19"/>
        <v>0</v>
      </c>
      <c r="J62" s="2">
        <f t="shared" si="19"/>
        <v>0</v>
      </c>
      <c r="K62" s="2">
        <f t="shared" si="19"/>
        <v>0</v>
      </c>
      <c r="L62" s="2">
        <f t="shared" si="19"/>
        <v>0</v>
      </c>
      <c r="M62" s="2">
        <f t="shared" si="19"/>
        <v>0</v>
      </c>
      <c r="N62" s="2">
        <f t="shared" si="19"/>
        <v>0</v>
      </c>
      <c r="O62" s="2">
        <f t="shared" si="19"/>
        <v>1647587.0909090908</v>
      </c>
      <c r="P62" s="2">
        <f t="shared" si="19"/>
        <v>3295174.1818181816</v>
      </c>
      <c r="Q62" s="2">
        <f t="shared" si="19"/>
        <v>4942761.2727272725</v>
      </c>
      <c r="R62" s="2">
        <f t="shared" si="19"/>
        <v>6590348.3636363633</v>
      </c>
      <c r="S62" s="2">
        <f t="shared" si="19"/>
        <v>8237935.4545454541</v>
      </c>
      <c r="T62" s="2">
        <f t="shared" si="19"/>
        <v>9885522.5454545449</v>
      </c>
      <c r="U62" s="2">
        <f t="shared" si="19"/>
        <v>11533109.636363637</v>
      </c>
      <c r="V62" s="2">
        <f t="shared" si="19"/>
        <v>13180696.727272727</v>
      </c>
      <c r="W62" s="2">
        <f t="shared" si="19"/>
        <v>14828283.818181816</v>
      </c>
      <c r="X62" s="2">
        <f t="shared" si="19"/>
        <v>16475870.909090906</v>
      </c>
      <c r="Y62" s="2">
        <f t="shared" si="19"/>
        <v>18123457.999999996</v>
      </c>
      <c r="Z62" s="2">
        <f t="shared" si="19"/>
        <v>19771045.090909086</v>
      </c>
      <c r="AA62" s="2">
        <f t="shared" si="19"/>
        <v>21418632.181818176</v>
      </c>
      <c r="AB62" s="2">
        <f t="shared" si="19"/>
        <v>23066219.272727266</v>
      </c>
      <c r="AC62" s="2">
        <f t="shared" si="19"/>
        <v>24713806.363636356</v>
      </c>
      <c r="AD62" s="2">
        <f t="shared" si="19"/>
        <v>26361393.454545446</v>
      </c>
      <c r="AE62" s="2">
        <f t="shared" si="19"/>
        <v>28008980.545454536</v>
      </c>
      <c r="AF62" s="2">
        <f t="shared" si="19"/>
        <v>29656567.636363626</v>
      </c>
      <c r="AG62" s="2">
        <f t="shared" si="19"/>
        <v>31304154.727272715</v>
      </c>
      <c r="AH62" s="2">
        <f t="shared" si="19"/>
        <v>32951741.818181805</v>
      </c>
      <c r="AI62" s="2">
        <f t="shared" ref="AI62" si="20">AH62+AI63</f>
        <v>34599328.909090899</v>
      </c>
      <c r="AJ62" s="2">
        <f t="shared" ref="AJ62" si="21">AI62+AJ63</f>
        <v>36246915.999999993</v>
      </c>
    </row>
    <row r="63" spans="1:36">
      <c r="A63" t="s">
        <v>38</v>
      </c>
      <c r="B63" s="8">
        <v>0</v>
      </c>
      <c r="C63" s="7">
        <v>0</v>
      </c>
      <c r="D63" s="7">
        <v>0</v>
      </c>
      <c r="E63" s="7">
        <v>0</v>
      </c>
      <c r="F63" s="7">
        <v>0</v>
      </c>
      <c r="G63" s="7">
        <v>0</v>
      </c>
      <c r="H63" s="7">
        <v>0</v>
      </c>
      <c r="I63" s="7">
        <v>0</v>
      </c>
      <c r="J63" s="7">
        <v>0</v>
      </c>
      <c r="K63" s="7">
        <v>0</v>
      </c>
      <c r="L63" s="7">
        <v>0</v>
      </c>
      <c r="M63" s="7">
        <v>0</v>
      </c>
      <c r="N63" s="7">
        <v>0</v>
      </c>
      <c r="O63" s="7">
        <v>1647587.0909090908</v>
      </c>
      <c r="P63" s="7">
        <v>1647587.0909090908</v>
      </c>
      <c r="Q63" s="7">
        <v>1647587.0909090908</v>
      </c>
      <c r="R63" s="7">
        <v>1647587.0909090908</v>
      </c>
      <c r="S63" s="7">
        <v>1647587.0909090908</v>
      </c>
      <c r="T63" s="7">
        <v>1647587.0909090908</v>
      </c>
      <c r="U63" s="7">
        <v>1647587.0909090908</v>
      </c>
      <c r="V63" s="7">
        <v>1647587.0909090908</v>
      </c>
      <c r="W63" s="7">
        <v>1647587.0909090908</v>
      </c>
      <c r="X63" s="7">
        <v>1647587.0909090908</v>
      </c>
      <c r="Y63" s="7">
        <v>1647587.0909090908</v>
      </c>
      <c r="Z63" s="7">
        <v>1647587.0909090908</v>
      </c>
      <c r="AA63" s="7">
        <v>1647587.0909090908</v>
      </c>
      <c r="AB63" s="7">
        <v>1647587.0909090908</v>
      </c>
      <c r="AC63" s="7">
        <v>1647587.0909090908</v>
      </c>
      <c r="AD63" s="7">
        <v>1647587.0909090908</v>
      </c>
      <c r="AE63" s="7">
        <v>1647587.0909090908</v>
      </c>
      <c r="AF63" s="7">
        <v>1647587.0909090908</v>
      </c>
      <c r="AG63" s="7">
        <v>1647587.0909090908</v>
      </c>
      <c r="AH63" s="7">
        <v>1647587.0909090908</v>
      </c>
      <c r="AI63" s="7">
        <v>1647587.0909090908</v>
      </c>
      <c r="AJ63" s="7">
        <v>1647587.0909090908</v>
      </c>
    </row>
    <row r="64" spans="1:36">
      <c r="A64" t="s">
        <v>39</v>
      </c>
      <c r="B64" s="2">
        <f>SUM($B65:B65)</f>
        <v>0</v>
      </c>
      <c r="C64" s="11">
        <f>SUM($B65:C65)</f>
        <v>0</v>
      </c>
      <c r="D64" s="11">
        <f>SUM($B65:D65)</f>
        <v>0</v>
      </c>
      <c r="E64" s="11">
        <f>SUM($B65:E65)</f>
        <v>0</v>
      </c>
      <c r="F64" s="11">
        <f>SUM($B65:F65)</f>
        <v>0</v>
      </c>
      <c r="G64" s="11">
        <f>SUM($B65:G65)</f>
        <v>0</v>
      </c>
      <c r="H64" s="11">
        <f>SUM($B65:H65)</f>
        <v>0</v>
      </c>
      <c r="I64" s="11">
        <f>SUM($B65:I65)</f>
        <v>0</v>
      </c>
      <c r="J64" s="11">
        <f>SUM($B65:J65)</f>
        <v>0</v>
      </c>
      <c r="K64" s="11">
        <f>SUM($B65:K65)</f>
        <v>0</v>
      </c>
      <c r="L64" s="11">
        <f>SUM($B65:L65)</f>
        <v>0</v>
      </c>
      <c r="M64" s="11">
        <f>SUM($B65:M65)</f>
        <v>0</v>
      </c>
      <c r="N64" s="11">
        <f>SUM($B65:N65)</f>
        <v>0</v>
      </c>
      <c r="O64" s="11">
        <f>SUM($B65:O65)</f>
        <v>0</v>
      </c>
      <c r="P64" s="11">
        <f>SUM($B65:P65)</f>
        <v>3256288.85</v>
      </c>
      <c r="Q64" s="11">
        <f>SUM($B65:Q65)</f>
        <v>3608365.54</v>
      </c>
      <c r="R64" s="11">
        <f>SUM($B65:R65)</f>
        <v>3733851.54</v>
      </c>
      <c r="S64" s="11">
        <f>SUM($B65:S65)</f>
        <v>3889434.37</v>
      </c>
      <c r="T64" s="11">
        <f>SUM($B65:T65)</f>
        <v>4370007.1400000006</v>
      </c>
      <c r="U64" s="11">
        <f>SUM($B65:U65)</f>
        <v>4410895.1400000006</v>
      </c>
      <c r="V64" s="11">
        <f>SUM($B65:V65)</f>
        <v>5041732.3000000007</v>
      </c>
      <c r="W64" s="11">
        <f>SUM($B65:W65)</f>
        <v>5041732.3000000007</v>
      </c>
      <c r="X64" s="11">
        <f>SUM($B65:X65)</f>
        <v>5041732.3000000007</v>
      </c>
      <c r="Y64" s="11">
        <f>SUM($B65:Y65)</f>
        <v>5041732.3000000007</v>
      </c>
      <c r="Z64" s="11">
        <f>SUM($B65:Z65)</f>
        <v>5041732.3000000007</v>
      </c>
      <c r="AA64" s="11">
        <f>SUM($B65:AA65)</f>
        <v>5041732.3000000007</v>
      </c>
      <c r="AB64" s="11">
        <f>SUM($B65:AB65)</f>
        <v>5041732.3000000007</v>
      </c>
      <c r="AC64" s="11">
        <f>SUM($B65:AC65)</f>
        <v>5041732.3000000007</v>
      </c>
      <c r="AD64" s="11">
        <f>SUM($B65:AD65)</f>
        <v>5041732.3000000007</v>
      </c>
      <c r="AE64" s="11">
        <f>SUM($B65:AE65)</f>
        <v>5041732.3000000007</v>
      </c>
      <c r="AF64" s="11">
        <f>SUM($B65:AF65)</f>
        <v>5041732.3000000007</v>
      </c>
      <c r="AG64" s="11">
        <f>SUM($B65:AG65)</f>
        <v>5041732.3000000007</v>
      </c>
      <c r="AH64" s="11">
        <f>SUM($B65:AH65)</f>
        <v>5041732.3000000007</v>
      </c>
      <c r="AI64" s="11">
        <f>SUM($B65:AI65)</f>
        <v>5041732.3000000007</v>
      </c>
      <c r="AJ64" s="11">
        <f>SUM($B65:AJ65)</f>
        <v>5041732.3000000007</v>
      </c>
    </row>
    <row r="65" spans="1:36">
      <c r="A65" s="10" t="s">
        <v>40</v>
      </c>
      <c r="B65" s="2">
        <v>0</v>
      </c>
      <c r="C65" s="11">
        <v>0</v>
      </c>
      <c r="D65" s="11">
        <v>0</v>
      </c>
      <c r="E65" s="11">
        <v>0</v>
      </c>
      <c r="F65" s="11">
        <v>0</v>
      </c>
      <c r="G65" s="11">
        <v>0</v>
      </c>
      <c r="H65" s="11">
        <v>0</v>
      </c>
      <c r="I65" s="11">
        <v>0</v>
      </c>
      <c r="J65" s="11">
        <v>0</v>
      </c>
      <c r="K65" s="11">
        <v>0</v>
      </c>
      <c r="L65" s="11">
        <v>0</v>
      </c>
      <c r="M65" s="11">
        <v>0</v>
      </c>
      <c r="N65" s="11">
        <v>0</v>
      </c>
      <c r="O65" s="11">
        <v>0</v>
      </c>
      <c r="P65" s="47">
        <v>3256288.85</v>
      </c>
      <c r="Q65" s="11">
        <v>352076.69</v>
      </c>
      <c r="R65" s="63">
        <v>125486</v>
      </c>
      <c r="S65" s="11">
        <v>155582.82999999999</v>
      </c>
      <c r="T65" s="11">
        <v>480572.77</v>
      </c>
      <c r="U65" s="11">
        <v>40888</v>
      </c>
      <c r="V65" s="11">
        <v>630837.16</v>
      </c>
      <c r="W65" s="11">
        <v>0</v>
      </c>
      <c r="X65" s="11"/>
      <c r="Y65" s="11"/>
      <c r="Z65" s="9"/>
      <c r="AA65" s="11"/>
      <c r="AB65" s="11"/>
      <c r="AC65" s="11"/>
      <c r="AD65" s="9"/>
      <c r="AE65" s="11"/>
      <c r="AF65" s="11"/>
      <c r="AG65" s="11"/>
      <c r="AH65" s="9"/>
      <c r="AI65" s="9"/>
      <c r="AJ65" s="9"/>
    </row>
    <row r="67" spans="1:36">
      <c r="H67" s="2"/>
      <c r="I67" s="2"/>
      <c r="K67" s="2"/>
      <c r="N67" s="2"/>
    </row>
    <row r="68" spans="1:36">
      <c r="H68" s="13"/>
      <c r="K68" s="2"/>
      <c r="N68" s="13"/>
      <c r="AJ68" s="2"/>
    </row>
    <row r="69" spans="1:36">
      <c r="K69" s="13"/>
    </row>
    <row r="70" spans="1:36">
      <c r="I70" s="2"/>
    </row>
    <row r="71" spans="1:36">
      <c r="I71" s="13"/>
      <c r="S71" s="52"/>
      <c r="T71" s="50"/>
      <c r="U71" s="51"/>
    </row>
    <row r="72" spans="1:36">
      <c r="O72" s="22"/>
      <c r="AI72" s="2"/>
    </row>
    <row r="73" spans="1:36">
      <c r="O73" s="2"/>
    </row>
    <row r="74" spans="1:36">
      <c r="O74" s="13"/>
    </row>
    <row r="83" spans="1:57">
      <c r="AH83" s="2"/>
    </row>
    <row r="85" spans="1:57">
      <c r="K85" s="13"/>
    </row>
    <row r="86" spans="1:57">
      <c r="I86" s="2"/>
    </row>
    <row r="87" spans="1:57">
      <c r="I87" s="13"/>
    </row>
    <row r="88" spans="1:57">
      <c r="O88" s="22"/>
      <c r="AI88" s="2"/>
    </row>
    <row r="89" spans="1:57">
      <c r="O89" s="2"/>
    </row>
    <row r="91" spans="1:57">
      <c r="R91" s="2"/>
      <c r="S91" s="13"/>
      <c r="V91" s="13"/>
    </row>
    <row r="92" spans="1:57">
      <c r="A92" s="3" t="s">
        <v>43</v>
      </c>
      <c r="B92" s="6" t="s">
        <v>2</v>
      </c>
      <c r="C92" s="6" t="s">
        <v>3</v>
      </c>
      <c r="D92" s="6" t="s">
        <v>4</v>
      </c>
      <c r="E92" s="6" t="s">
        <v>5</v>
      </c>
      <c r="F92" s="6" t="s">
        <v>6</v>
      </c>
      <c r="G92" s="6" t="s">
        <v>7</v>
      </c>
      <c r="H92" s="6" t="s">
        <v>8</v>
      </c>
      <c r="I92" s="6" t="s">
        <v>9</v>
      </c>
      <c r="J92" s="6" t="s">
        <v>10</v>
      </c>
      <c r="K92" s="6" t="s">
        <v>11</v>
      </c>
      <c r="L92" s="6" t="s">
        <v>12</v>
      </c>
      <c r="M92" s="6" t="s">
        <v>13</v>
      </c>
      <c r="N92" s="6" t="s">
        <v>14</v>
      </c>
      <c r="O92" s="6" t="s">
        <v>15</v>
      </c>
      <c r="P92" s="6" t="s">
        <v>16</v>
      </c>
      <c r="Q92" s="6" t="s">
        <v>17</v>
      </c>
      <c r="R92" s="6" t="s">
        <v>18</v>
      </c>
      <c r="S92" s="6" t="s">
        <v>19</v>
      </c>
      <c r="T92" s="6" t="s">
        <v>20</v>
      </c>
      <c r="U92" s="6" t="s">
        <v>21</v>
      </c>
      <c r="V92" s="6" t="s">
        <v>22</v>
      </c>
      <c r="W92" s="6" t="s">
        <v>23</v>
      </c>
      <c r="X92" s="6" t="s">
        <v>24</v>
      </c>
      <c r="Y92" s="6" t="s">
        <v>25</v>
      </c>
      <c r="Z92" s="6" t="s">
        <v>26</v>
      </c>
      <c r="AA92" s="17" t="s">
        <v>27</v>
      </c>
      <c r="AB92" s="17" t="s">
        <v>28</v>
      </c>
      <c r="AC92" s="6" t="s">
        <v>29</v>
      </c>
      <c r="AD92" s="6" t="s">
        <v>30</v>
      </c>
      <c r="AE92" s="17" t="s">
        <v>31</v>
      </c>
      <c r="AF92" s="17" t="s">
        <v>32</v>
      </c>
      <c r="AG92" s="6" t="s">
        <v>33</v>
      </c>
      <c r="AH92" s="6" t="s">
        <v>34</v>
      </c>
      <c r="AI92" s="17" t="s">
        <v>35</v>
      </c>
      <c r="AJ92" s="17" t="s">
        <v>36</v>
      </c>
    </row>
    <row r="93" spans="1:57">
      <c r="A93" t="s">
        <v>37</v>
      </c>
      <c r="B93" s="2">
        <f>SUM($B94:B94)</f>
        <v>0</v>
      </c>
      <c r="C93" s="2">
        <f t="shared" ref="C93" si="22">B93+C94</f>
        <v>0</v>
      </c>
      <c r="D93" s="2">
        <f t="shared" ref="D93" si="23">C93+D94</f>
        <v>0</v>
      </c>
      <c r="E93" s="2">
        <f t="shared" ref="E93" si="24">D93+E94</f>
        <v>0</v>
      </c>
      <c r="F93" s="2">
        <f t="shared" ref="F93" si="25">E93+F94</f>
        <v>0</v>
      </c>
      <c r="G93" s="2">
        <f>F93+G94</f>
        <v>0</v>
      </c>
      <c r="H93" s="2">
        <f t="shared" ref="H93" si="26">G93+H94</f>
        <v>1390015</v>
      </c>
      <c r="I93" s="2">
        <v>1144000</v>
      </c>
      <c r="J93" s="2">
        <v>1690000</v>
      </c>
      <c r="K93" s="2">
        <v>1940000</v>
      </c>
      <c r="L93" s="2">
        <v>2190000</v>
      </c>
      <c r="M93" s="2">
        <v>2290000</v>
      </c>
      <c r="N93" s="2">
        <v>2480000</v>
      </c>
      <c r="O93" s="2">
        <v>4080000</v>
      </c>
      <c r="P93" s="2">
        <f t="shared" ref="P93" si="27">O93+P94</f>
        <v>4730000</v>
      </c>
      <c r="Q93" s="2">
        <f t="shared" ref="Q93" si="28">P93+Q94</f>
        <v>5330000</v>
      </c>
      <c r="R93" s="2">
        <f t="shared" ref="R93" si="29">Q93+R94</f>
        <v>5830000</v>
      </c>
      <c r="S93" s="2">
        <f t="shared" ref="S93" si="30">R93+S94</f>
        <v>7580000</v>
      </c>
      <c r="T93" s="2">
        <f t="shared" ref="T93" si="31">S93+T94</f>
        <v>10330000</v>
      </c>
      <c r="U93" s="2">
        <f t="shared" ref="U93" si="32">T93+U94</f>
        <v>13080000</v>
      </c>
      <c r="V93" s="2">
        <f t="shared" ref="V93" si="33">U93+V94</f>
        <v>15830000</v>
      </c>
      <c r="W93" s="2">
        <f t="shared" ref="W93" si="34">V93+W94</f>
        <v>18580000</v>
      </c>
      <c r="X93" s="2">
        <f t="shared" ref="X93" si="35">W93+X94</f>
        <v>21330000</v>
      </c>
      <c r="Y93" s="2">
        <f t="shared" ref="Y93" si="36">X93+Y94</f>
        <v>24130000</v>
      </c>
      <c r="Z93" s="2">
        <f t="shared" ref="Z93" si="37">Y93+Z94</f>
        <v>26930000</v>
      </c>
      <c r="AA93" s="2">
        <f t="shared" ref="AA93" si="38">Z93+AA94</f>
        <v>29830000</v>
      </c>
      <c r="AB93" s="2">
        <f t="shared" ref="AB93" si="39">AA93+AB94</f>
        <v>31230000</v>
      </c>
      <c r="AC93" s="2">
        <f t="shared" ref="AC93" si="40">AB93+AC94</f>
        <v>32030000</v>
      </c>
      <c r="AD93" s="2">
        <f t="shared" ref="AD93" si="41">AC93+AD94</f>
        <v>32780000</v>
      </c>
      <c r="AE93" s="2">
        <f t="shared" ref="AE93" si="42">AD93+AE94</f>
        <v>33430000</v>
      </c>
      <c r="AF93" s="2">
        <f>AE93+AF94</f>
        <v>34030000</v>
      </c>
      <c r="AG93" s="2">
        <f t="shared" ref="AG93" si="43">AF93+AG94</f>
        <v>34530000</v>
      </c>
      <c r="AH93" s="2">
        <f t="shared" ref="AH93" si="44">AG93+AH94</f>
        <v>34980000</v>
      </c>
      <c r="AI93" s="2">
        <f t="shared" ref="AI93:AJ93" si="45">AH93+AI94</f>
        <v>35330000</v>
      </c>
      <c r="AJ93" s="2">
        <f t="shared" si="45"/>
        <v>35500000</v>
      </c>
    </row>
    <row r="94" spans="1:57">
      <c r="A94" t="s">
        <v>38</v>
      </c>
      <c r="B94" s="8">
        <v>0</v>
      </c>
      <c r="C94" s="7">
        <v>0</v>
      </c>
      <c r="D94" s="7">
        <v>0</v>
      </c>
      <c r="E94" s="7">
        <v>0</v>
      </c>
      <c r="F94" s="7">
        <v>0</v>
      </c>
      <c r="G94" s="7">
        <v>0</v>
      </c>
      <c r="H94" s="7">
        <v>1390015</v>
      </c>
      <c r="I94" s="7">
        <f t="shared" ref="I94" si="46">I96</f>
        <v>0</v>
      </c>
      <c r="J94" s="7">
        <v>250000</v>
      </c>
      <c r="K94" s="7">
        <v>250000</v>
      </c>
      <c r="L94" s="7">
        <v>250000</v>
      </c>
      <c r="M94" s="7">
        <v>100000</v>
      </c>
      <c r="N94" s="7">
        <v>190000</v>
      </c>
      <c r="O94" s="7">
        <v>1600000</v>
      </c>
      <c r="P94" s="7">
        <v>650000</v>
      </c>
      <c r="Q94" s="7">
        <v>600000</v>
      </c>
      <c r="R94" s="7">
        <v>500000</v>
      </c>
      <c r="S94" s="7">
        <v>1750000</v>
      </c>
      <c r="T94" s="7">
        <v>2750000</v>
      </c>
      <c r="U94" s="7">
        <v>2750000</v>
      </c>
      <c r="V94" s="7">
        <v>2750000</v>
      </c>
      <c r="W94" s="7">
        <v>2750000</v>
      </c>
      <c r="X94" s="7">
        <v>2750000</v>
      </c>
      <c r="Y94" s="7">
        <v>2800000</v>
      </c>
      <c r="Z94" s="7">
        <v>2800000</v>
      </c>
      <c r="AA94" s="7">
        <v>2900000</v>
      </c>
      <c r="AB94" s="7">
        <v>1400000</v>
      </c>
      <c r="AC94" s="7">
        <v>800000</v>
      </c>
      <c r="AD94" s="7">
        <v>750000</v>
      </c>
      <c r="AE94" s="7">
        <v>650000</v>
      </c>
      <c r="AF94" s="7">
        <v>600000</v>
      </c>
      <c r="AG94" s="7">
        <v>500000</v>
      </c>
      <c r="AH94" s="7">
        <v>450000</v>
      </c>
      <c r="AI94" s="7">
        <v>350000</v>
      </c>
      <c r="AJ94" s="7">
        <v>170000</v>
      </c>
    </row>
    <row r="95" spans="1:57">
      <c r="A95" t="s">
        <v>39</v>
      </c>
      <c r="B95" s="2">
        <f>SUM($B96:B96)</f>
        <v>0</v>
      </c>
      <c r="C95" s="11">
        <f>SUM($B96:C96)</f>
        <v>0</v>
      </c>
      <c r="D95" s="11">
        <f>SUM($B96:D96)</f>
        <v>0</v>
      </c>
      <c r="E95" s="11">
        <f>SUM($B96:E96)</f>
        <v>0</v>
      </c>
      <c r="F95" s="11">
        <f>SUM($B96:F96)</f>
        <v>0</v>
      </c>
      <c r="G95" s="11">
        <f>SUM($B96:G96)</f>
        <v>0</v>
      </c>
      <c r="H95" s="11">
        <f>SUM($B96:H96)</f>
        <v>0</v>
      </c>
      <c r="I95" s="11">
        <f>SUM($B96:I96)</f>
        <v>0</v>
      </c>
      <c r="J95" s="11">
        <f>SUM($B96:J96)</f>
        <v>0</v>
      </c>
      <c r="K95" s="11">
        <f>SUM($B96:K96)</f>
        <v>0</v>
      </c>
      <c r="L95" s="11">
        <f>SUM($B96:L96)</f>
        <v>0</v>
      </c>
      <c r="M95" s="11">
        <f>SUM($B96:M96)</f>
        <v>0</v>
      </c>
      <c r="N95" s="11">
        <f>SUM($B96:N96)</f>
        <v>0</v>
      </c>
      <c r="O95" s="11">
        <f>SUM($B96:O96)</f>
        <v>0</v>
      </c>
      <c r="P95" s="11">
        <f>SUM($B96:P96)</f>
        <v>2664393.16</v>
      </c>
      <c r="Q95" s="11">
        <f>SUM($B96:Q96)</f>
        <v>2664393.16</v>
      </c>
      <c r="R95" s="11">
        <f>SUM($B96:R96)</f>
        <v>2758718.16</v>
      </c>
      <c r="S95" s="11">
        <f>SUM($B96:S96)</f>
        <v>3128726.17</v>
      </c>
      <c r="T95" s="11">
        <f>SUM($B96:T96)</f>
        <v>5438276.9399999995</v>
      </c>
      <c r="U95" s="11">
        <f>SUM($B96:U96)</f>
        <v>7223114.2999999998</v>
      </c>
      <c r="V95" s="11">
        <f>SUM($B96:V96)</f>
        <v>25704472.560000002</v>
      </c>
      <c r="W95" s="11">
        <f>SUM($B96:W96)</f>
        <v>48374622.189999998</v>
      </c>
      <c r="X95" s="11">
        <f>SUM($B96:X96)</f>
        <v>48374622.189999998</v>
      </c>
      <c r="Y95" s="11">
        <f>SUM($B96:Y96)</f>
        <v>48374622.189999998</v>
      </c>
      <c r="Z95" s="11">
        <f>SUM($B96:Z96)</f>
        <v>48374622.189999998</v>
      </c>
      <c r="AA95" s="11">
        <f>SUM($B96:AA96)</f>
        <v>48374622.189999998</v>
      </c>
      <c r="AB95" s="11">
        <f>SUM($B96:AB96)</f>
        <v>48374622.189999998</v>
      </c>
      <c r="AC95" s="11">
        <f>SUM($B96:AC96)</f>
        <v>48374622.189999998</v>
      </c>
      <c r="AD95" s="11">
        <f>SUM($B96:AD96)</f>
        <v>48374622.189999998</v>
      </c>
      <c r="AE95" s="11">
        <f>SUM($B96:AE96)</f>
        <v>48374622.189999998</v>
      </c>
      <c r="AF95" s="11">
        <f>SUM($B96:AF96)</f>
        <v>48374622.189999998</v>
      </c>
      <c r="AG95" s="11">
        <f>SUM($B96:AG96)</f>
        <v>48374622.189999998</v>
      </c>
      <c r="AH95" s="11">
        <f>SUM($B96:AH96)</f>
        <v>48374622.189999998</v>
      </c>
      <c r="AI95" s="11">
        <f>SUM($B96:AI96)</f>
        <v>48374622.189999998</v>
      </c>
      <c r="AJ95" s="11">
        <f>SUM($B96:AJ96)</f>
        <v>48374622.189999998</v>
      </c>
    </row>
    <row r="96" spans="1:57">
      <c r="A96" s="10" t="s">
        <v>40</v>
      </c>
      <c r="B96" s="8">
        <v>0</v>
      </c>
      <c r="C96" s="12">
        <v>0</v>
      </c>
      <c r="D96" s="12">
        <v>0</v>
      </c>
      <c r="E96" s="12">
        <v>0</v>
      </c>
      <c r="F96" s="11">
        <v>0</v>
      </c>
      <c r="G96" s="11">
        <v>0</v>
      </c>
      <c r="H96" s="11">
        <v>0</v>
      </c>
      <c r="I96" s="11">
        <v>0</v>
      </c>
      <c r="J96" s="12">
        <v>0</v>
      </c>
      <c r="K96" s="11">
        <v>0</v>
      </c>
      <c r="L96" s="11">
        <v>0</v>
      </c>
      <c r="M96" s="12">
        <v>0</v>
      </c>
      <c r="N96" s="12">
        <v>0</v>
      </c>
      <c r="O96" s="12">
        <v>0</v>
      </c>
      <c r="P96" s="48">
        <v>2664393.16</v>
      </c>
      <c r="Q96" s="12">
        <v>0</v>
      </c>
      <c r="R96" s="64">
        <v>94325</v>
      </c>
      <c r="S96" s="12">
        <v>370008.01</v>
      </c>
      <c r="T96" s="12">
        <v>2309550.77</v>
      </c>
      <c r="U96" s="12">
        <v>1784837.36</v>
      </c>
      <c r="V96" s="12">
        <v>18481358.260000002</v>
      </c>
      <c r="W96" s="12">
        <v>22670149.629999999</v>
      </c>
      <c r="X96" s="12"/>
      <c r="Y96" s="12"/>
      <c r="Z96" s="12"/>
      <c r="AA96" s="12"/>
      <c r="AB96" s="12"/>
      <c r="AC96" s="12"/>
      <c r="AD96" s="12"/>
      <c r="AE96" s="12"/>
      <c r="AF96" s="12"/>
      <c r="AG96" s="12"/>
      <c r="AH96" s="12"/>
      <c r="AI96" s="12"/>
      <c r="AJ96" s="12"/>
      <c r="AK96" s="2"/>
      <c r="AL96" s="2"/>
      <c r="AM96" s="2"/>
      <c r="AN96" s="2"/>
      <c r="AO96" s="2"/>
      <c r="AP96" s="2"/>
      <c r="AQ96" s="2"/>
      <c r="AR96" s="2"/>
      <c r="AS96" s="2"/>
      <c r="AT96" s="2"/>
      <c r="AU96" s="2"/>
      <c r="AV96" s="2"/>
      <c r="AW96" s="2"/>
      <c r="AX96" s="2"/>
      <c r="AY96" s="2"/>
      <c r="AZ96" s="2"/>
      <c r="BA96" s="2"/>
      <c r="BB96" s="2"/>
      <c r="BC96" s="2"/>
      <c r="BD96" s="2"/>
      <c r="BE96" s="2"/>
    </row>
    <row r="97" spans="1:34">
      <c r="I97" s="19"/>
      <c r="J97" s="19"/>
      <c r="K97" s="19"/>
      <c r="L97" s="19"/>
      <c r="M97" s="19"/>
      <c r="N97" s="19"/>
      <c r="O97" s="49"/>
      <c r="P97" s="19"/>
      <c r="Q97" s="19"/>
      <c r="R97" s="19"/>
    </row>
    <row r="98" spans="1:34">
      <c r="A98" s="19" t="s">
        <v>44</v>
      </c>
      <c r="I98" s="19" t="s">
        <v>45</v>
      </c>
      <c r="J98" s="31">
        <v>0</v>
      </c>
      <c r="K98" s="32"/>
      <c r="L98" s="32"/>
      <c r="M98" s="32"/>
      <c r="N98" s="32"/>
      <c r="O98" s="32"/>
      <c r="P98" s="32"/>
      <c r="Q98" s="32"/>
      <c r="R98" s="32"/>
    </row>
    <row r="99" spans="1:34" ht="57.6">
      <c r="H99" s="2"/>
      <c r="I99" s="33" t="s">
        <v>46</v>
      </c>
      <c r="J99" s="31">
        <v>0</v>
      </c>
      <c r="K99" s="32"/>
      <c r="L99" s="32"/>
      <c r="M99" s="32"/>
      <c r="N99" s="32"/>
      <c r="O99" s="32"/>
      <c r="P99" s="32"/>
      <c r="Q99" s="32"/>
      <c r="R99" s="32"/>
    </row>
    <row r="100" spans="1:34" ht="28.9">
      <c r="H100" s="2"/>
      <c r="I100" s="33" t="s">
        <v>47</v>
      </c>
      <c r="J100" s="31">
        <v>0</v>
      </c>
      <c r="K100" s="32"/>
      <c r="L100" s="32"/>
      <c r="M100" s="32"/>
      <c r="N100" s="32">
        <v>72864.460000000006</v>
      </c>
      <c r="O100" s="32">
        <v>143328.25</v>
      </c>
      <c r="P100" s="32">
        <v>73721.929999999993</v>
      </c>
      <c r="Q100" s="32"/>
      <c r="R100" s="32">
        <v>3432.45</v>
      </c>
      <c r="AC100" s="34"/>
    </row>
    <row r="101" spans="1:34" ht="28.9">
      <c r="H101" s="2"/>
      <c r="I101" s="33" t="s">
        <v>48</v>
      </c>
      <c r="J101" s="31">
        <v>0</v>
      </c>
      <c r="K101" s="32"/>
      <c r="L101" s="32"/>
      <c r="M101" s="32"/>
      <c r="N101" s="32"/>
      <c r="O101" s="32">
        <v>638569.32999999996</v>
      </c>
      <c r="P101" s="32">
        <v>0</v>
      </c>
      <c r="Q101" s="32">
        <v>1646157.27</v>
      </c>
      <c r="R101" s="32">
        <v>26012.7</v>
      </c>
      <c r="AC101" s="34"/>
    </row>
    <row r="102" spans="1:34" s="35" customFormat="1">
      <c r="H102" s="36"/>
      <c r="I102" s="37" t="s">
        <v>49</v>
      </c>
      <c r="J102" s="38">
        <f>SUM(J98:J101)</f>
        <v>0</v>
      </c>
      <c r="K102" s="38">
        <f t="shared" ref="K102:R102" si="47">SUM(K98:K101)</f>
        <v>0</v>
      </c>
      <c r="L102" s="38">
        <f t="shared" si="47"/>
        <v>0</v>
      </c>
      <c r="M102" s="38">
        <f t="shared" si="47"/>
        <v>0</v>
      </c>
      <c r="N102" s="38">
        <f t="shared" si="47"/>
        <v>72864.460000000006</v>
      </c>
      <c r="O102" s="38">
        <f t="shared" si="47"/>
        <v>781897.58</v>
      </c>
      <c r="P102" s="38">
        <f t="shared" si="47"/>
        <v>73721.929999999993</v>
      </c>
      <c r="Q102" s="38">
        <f t="shared" si="47"/>
        <v>1646157.27</v>
      </c>
      <c r="R102" s="38">
        <f t="shared" si="47"/>
        <v>29445.15</v>
      </c>
      <c r="AC102" s="39"/>
    </row>
    <row r="103" spans="1:34">
      <c r="I103" s="40"/>
      <c r="J103" s="19"/>
      <c r="K103" s="41"/>
      <c r="L103" s="19"/>
      <c r="M103" s="19"/>
      <c r="N103" s="19"/>
      <c r="O103" s="19"/>
      <c r="P103" s="19"/>
      <c r="Q103" s="19"/>
      <c r="R103" s="19"/>
      <c r="AC103" s="2"/>
      <c r="AH103" s="2"/>
    </row>
    <row r="104" spans="1:34">
      <c r="I104" s="40"/>
      <c r="J104" s="19"/>
      <c r="K104" s="19"/>
      <c r="L104" s="32"/>
      <c r="M104" s="19"/>
      <c r="N104" s="19"/>
      <c r="O104" s="19"/>
      <c r="P104" s="19"/>
      <c r="Q104" s="19"/>
      <c r="R104" s="19"/>
    </row>
    <row r="105" spans="1:34">
      <c r="I105" s="13"/>
    </row>
    <row r="113" spans="1:57" s="53" customFormat="1"/>
    <row r="114" spans="1:57">
      <c r="A114" s="3" t="s">
        <v>50</v>
      </c>
      <c r="B114" s="6" t="s">
        <v>2</v>
      </c>
      <c r="C114" s="6" t="s">
        <v>3</v>
      </c>
      <c r="D114" s="6" t="s">
        <v>4</v>
      </c>
      <c r="E114" s="6" t="s">
        <v>5</v>
      </c>
      <c r="F114" s="6" t="s">
        <v>6</v>
      </c>
      <c r="G114" s="6" t="s">
        <v>7</v>
      </c>
      <c r="H114" s="6" t="s">
        <v>8</v>
      </c>
      <c r="I114" s="6" t="s">
        <v>9</v>
      </c>
      <c r="J114" s="6" t="s">
        <v>10</v>
      </c>
      <c r="K114" s="6" t="s">
        <v>11</v>
      </c>
      <c r="L114" s="6" t="s">
        <v>12</v>
      </c>
      <c r="M114" s="6" t="s">
        <v>13</v>
      </c>
      <c r="N114" s="6" t="s">
        <v>14</v>
      </c>
      <c r="O114" s="6" t="s">
        <v>15</v>
      </c>
      <c r="P114" s="6" t="s">
        <v>16</v>
      </c>
      <c r="Q114" s="6" t="s">
        <v>17</v>
      </c>
      <c r="R114" s="6" t="s">
        <v>18</v>
      </c>
      <c r="S114" s="6" t="s">
        <v>19</v>
      </c>
      <c r="T114" s="6" t="s">
        <v>20</v>
      </c>
      <c r="U114" s="6" t="s">
        <v>21</v>
      </c>
      <c r="V114" s="6" t="s">
        <v>22</v>
      </c>
      <c r="W114" s="6" t="s">
        <v>23</v>
      </c>
      <c r="X114" s="6" t="s">
        <v>24</v>
      </c>
      <c r="Y114" s="6" t="s">
        <v>25</v>
      </c>
      <c r="Z114" s="6" t="s">
        <v>26</v>
      </c>
      <c r="AA114" s="17" t="s">
        <v>27</v>
      </c>
      <c r="AB114" s="17" t="s">
        <v>28</v>
      </c>
      <c r="AC114" s="6" t="s">
        <v>29</v>
      </c>
      <c r="AD114" s="6" t="s">
        <v>30</v>
      </c>
      <c r="AE114" s="17" t="s">
        <v>31</v>
      </c>
      <c r="AF114" s="17" t="s">
        <v>32</v>
      </c>
      <c r="AG114" s="6" t="s">
        <v>33</v>
      </c>
      <c r="AH114" s="6" t="s">
        <v>34</v>
      </c>
      <c r="AI114" s="17" t="s">
        <v>35</v>
      </c>
      <c r="AJ114" s="17" t="s">
        <v>36</v>
      </c>
    </row>
    <row r="115" spans="1:57">
      <c r="A115" t="s">
        <v>37</v>
      </c>
      <c r="B115" s="2">
        <f>SUM($B116:B116)</f>
        <v>0</v>
      </c>
      <c r="C115" s="2">
        <f t="shared" ref="C115:H115" si="48">B115+C116</f>
        <v>0</v>
      </c>
      <c r="D115" s="2">
        <f t="shared" si="48"/>
        <v>0</v>
      </c>
      <c r="E115" s="2">
        <f t="shared" si="48"/>
        <v>0</v>
      </c>
      <c r="F115" s="2">
        <f t="shared" si="48"/>
        <v>0</v>
      </c>
      <c r="G115" s="2">
        <f t="shared" si="48"/>
        <v>0</v>
      </c>
      <c r="H115" s="2">
        <f t="shared" si="48"/>
        <v>0</v>
      </c>
      <c r="I115" s="2">
        <v>0</v>
      </c>
      <c r="J115" s="2">
        <v>0</v>
      </c>
      <c r="K115" s="2">
        <v>0</v>
      </c>
      <c r="L115" s="2">
        <v>0</v>
      </c>
      <c r="M115" s="2">
        <v>0</v>
      </c>
      <c r="N115" s="2">
        <v>0</v>
      </c>
      <c r="O115" s="2">
        <v>0</v>
      </c>
      <c r="P115" s="2">
        <v>0</v>
      </c>
      <c r="Q115" s="2">
        <v>0</v>
      </c>
      <c r="R115" s="2">
        <v>0</v>
      </c>
      <c r="S115" s="2">
        <f t="shared" ref="S115:AJ115" si="49">R115+S116</f>
        <v>0</v>
      </c>
      <c r="T115" s="2">
        <f t="shared" si="49"/>
        <v>0</v>
      </c>
      <c r="U115" s="2">
        <f t="shared" si="49"/>
        <v>0</v>
      </c>
      <c r="V115" s="2">
        <f t="shared" si="49"/>
        <v>0</v>
      </c>
      <c r="W115" s="2">
        <f t="shared" si="49"/>
        <v>0</v>
      </c>
      <c r="X115" s="2">
        <f t="shared" si="49"/>
        <v>0</v>
      </c>
      <c r="Y115" s="2">
        <f t="shared" si="49"/>
        <v>0</v>
      </c>
      <c r="Z115" s="2">
        <f t="shared" si="49"/>
        <v>0</v>
      </c>
      <c r="AA115" s="2">
        <f t="shared" si="49"/>
        <v>0</v>
      </c>
      <c r="AB115" s="2">
        <f t="shared" si="49"/>
        <v>0</v>
      </c>
      <c r="AC115" s="2">
        <f t="shared" si="49"/>
        <v>0</v>
      </c>
      <c r="AD115" s="2">
        <f t="shared" si="49"/>
        <v>0</v>
      </c>
      <c r="AE115" s="2">
        <f t="shared" si="49"/>
        <v>0</v>
      </c>
      <c r="AF115" s="2">
        <f t="shared" si="49"/>
        <v>0</v>
      </c>
      <c r="AG115" s="2">
        <f t="shared" si="49"/>
        <v>0</v>
      </c>
      <c r="AH115" s="2">
        <f t="shared" si="49"/>
        <v>0</v>
      </c>
      <c r="AI115" s="2">
        <f t="shared" si="49"/>
        <v>0</v>
      </c>
      <c r="AJ115" s="2">
        <f t="shared" si="49"/>
        <v>0</v>
      </c>
    </row>
    <row r="116" spans="1:57">
      <c r="A116" t="s">
        <v>38</v>
      </c>
      <c r="B116" s="8">
        <v>0</v>
      </c>
      <c r="C116" s="7">
        <v>0</v>
      </c>
      <c r="D116" s="7">
        <v>0</v>
      </c>
      <c r="E116" s="7">
        <v>0</v>
      </c>
      <c r="F116" s="7">
        <v>0</v>
      </c>
      <c r="G116" s="7">
        <v>0</v>
      </c>
      <c r="H116" s="7">
        <v>0</v>
      </c>
      <c r="I116" s="7">
        <v>0</v>
      </c>
      <c r="J116" s="7">
        <v>0</v>
      </c>
      <c r="K116" s="7">
        <v>0</v>
      </c>
      <c r="L116" s="7">
        <v>0</v>
      </c>
      <c r="M116" s="7">
        <v>0</v>
      </c>
      <c r="N116" s="7">
        <v>0</v>
      </c>
      <c r="O116" s="7">
        <v>0</v>
      </c>
      <c r="P116" s="7">
        <v>0</v>
      </c>
      <c r="Q116" s="7">
        <v>0</v>
      </c>
      <c r="R116" s="7">
        <v>0</v>
      </c>
      <c r="S116" s="7">
        <v>0</v>
      </c>
      <c r="T116" s="7">
        <v>0</v>
      </c>
      <c r="U116" s="7">
        <v>0</v>
      </c>
      <c r="V116" s="7">
        <v>0</v>
      </c>
      <c r="W116" s="7">
        <v>0</v>
      </c>
      <c r="X116" s="7">
        <v>0</v>
      </c>
      <c r="Y116" s="7">
        <v>0</v>
      </c>
      <c r="Z116" s="7">
        <v>0</v>
      </c>
      <c r="AA116" s="7">
        <v>0</v>
      </c>
      <c r="AB116" s="7">
        <v>0</v>
      </c>
      <c r="AC116" s="7">
        <v>0</v>
      </c>
      <c r="AD116" s="7">
        <v>0</v>
      </c>
      <c r="AE116" s="7">
        <v>0</v>
      </c>
      <c r="AF116" s="7">
        <v>0</v>
      </c>
      <c r="AG116" s="7">
        <v>0</v>
      </c>
      <c r="AH116" s="7">
        <v>0</v>
      </c>
      <c r="AI116" s="7">
        <v>0</v>
      </c>
      <c r="AJ116" s="7">
        <v>0</v>
      </c>
    </row>
    <row r="117" spans="1:57">
      <c r="A117" t="s">
        <v>39</v>
      </c>
      <c r="B117" s="2">
        <f>SUM($B118:B118)</f>
        <v>0</v>
      </c>
      <c r="C117" s="11">
        <f>SUM($B118:C118)</f>
        <v>0</v>
      </c>
      <c r="D117" s="11">
        <f>SUM($B118:D118)</f>
        <v>0</v>
      </c>
      <c r="E117" s="11">
        <f>SUM($B118:E118)</f>
        <v>0</v>
      </c>
      <c r="F117" s="11">
        <f>SUM($B118:F118)</f>
        <v>0</v>
      </c>
      <c r="G117" s="11">
        <f>SUM($B118:G118)</f>
        <v>0</v>
      </c>
      <c r="H117" s="11">
        <f>SUM($B118:H118)</f>
        <v>0</v>
      </c>
      <c r="I117" s="11">
        <f>SUM($B118:I118)</f>
        <v>0</v>
      </c>
      <c r="J117" s="11">
        <f>SUM($B118:J118)</f>
        <v>0</v>
      </c>
      <c r="K117" s="11">
        <f>SUM($B118:K118)</f>
        <v>0</v>
      </c>
      <c r="L117" s="11">
        <f>SUM($B118:L118)</f>
        <v>0</v>
      </c>
      <c r="M117" s="11">
        <f>SUM($B118:M118)</f>
        <v>0</v>
      </c>
      <c r="N117" s="11">
        <f>SUM($B118:N118)</f>
        <v>0</v>
      </c>
      <c r="O117" s="11">
        <f>SUM($B118:O118)</f>
        <v>0</v>
      </c>
      <c r="P117" s="11">
        <f>SUM($B118:P118)</f>
        <v>0</v>
      </c>
      <c r="Q117" s="11">
        <f>SUM($B118:Q118)</f>
        <v>0</v>
      </c>
      <c r="R117" s="11">
        <f>SUM($B118:R118)</f>
        <v>0</v>
      </c>
      <c r="S117" s="11">
        <f>SUM($B118:S118)</f>
        <v>0</v>
      </c>
      <c r="T117" s="11">
        <f>SUM($B118:T118)</f>
        <v>0</v>
      </c>
      <c r="U117" s="11">
        <f>SUM($B118:U118)</f>
        <v>0</v>
      </c>
      <c r="V117" s="11">
        <f>SUM($B118:V118)</f>
        <v>0</v>
      </c>
      <c r="W117" s="11">
        <f>SUM($B118:W118)</f>
        <v>0</v>
      </c>
      <c r="X117" s="11">
        <f>SUM($B118:X118)</f>
        <v>0</v>
      </c>
      <c r="Y117" s="11">
        <f>SUM($B118:Y118)</f>
        <v>0</v>
      </c>
      <c r="Z117" s="11">
        <f>SUM($B118:Z118)</f>
        <v>0</v>
      </c>
      <c r="AA117" s="11">
        <f>SUM($B118:AA118)</f>
        <v>0</v>
      </c>
      <c r="AB117" s="11">
        <f>SUM($B118:AB118)</f>
        <v>0</v>
      </c>
      <c r="AC117" s="11">
        <f>SUM($B118:AC118)</f>
        <v>0</v>
      </c>
      <c r="AD117" s="11">
        <f>SUM($B118:AD118)</f>
        <v>0</v>
      </c>
      <c r="AE117" s="11">
        <f>SUM($B118:AE118)</f>
        <v>0</v>
      </c>
      <c r="AF117" s="11">
        <f>SUM($B118:AF118)</f>
        <v>0</v>
      </c>
      <c r="AG117" s="11">
        <f>SUM($B118:AG118)</f>
        <v>0</v>
      </c>
      <c r="AH117" s="11">
        <f>SUM($B118:AH118)</f>
        <v>0</v>
      </c>
      <c r="AI117" s="11">
        <f>SUM($B118:AI118)</f>
        <v>0</v>
      </c>
      <c r="AJ117" s="11">
        <f>SUM($B118:AJ118)</f>
        <v>0</v>
      </c>
    </row>
    <row r="118" spans="1:57">
      <c r="A118" s="10" t="s">
        <v>40</v>
      </c>
      <c r="B118" s="8">
        <v>0</v>
      </c>
      <c r="C118" s="12">
        <v>0</v>
      </c>
      <c r="D118" s="12">
        <v>0</v>
      </c>
      <c r="E118" s="12">
        <v>0</v>
      </c>
      <c r="F118" s="11">
        <v>0</v>
      </c>
      <c r="G118" s="11">
        <v>0</v>
      </c>
      <c r="H118" s="11">
        <v>0</v>
      </c>
      <c r="I118" s="11">
        <v>0</v>
      </c>
      <c r="J118" s="12">
        <v>0</v>
      </c>
      <c r="K118" s="11">
        <v>0</v>
      </c>
      <c r="L118" s="11">
        <v>0</v>
      </c>
      <c r="M118" s="12">
        <v>0</v>
      </c>
      <c r="N118" s="12">
        <v>0</v>
      </c>
      <c r="O118" s="12">
        <v>0</v>
      </c>
      <c r="P118" s="12">
        <v>0</v>
      </c>
      <c r="Q118" s="12">
        <v>0</v>
      </c>
      <c r="R118" s="12">
        <v>0</v>
      </c>
      <c r="S118" s="12">
        <v>0</v>
      </c>
      <c r="T118" s="12">
        <v>0</v>
      </c>
      <c r="U118" s="12">
        <v>0</v>
      </c>
      <c r="V118" s="12">
        <v>0</v>
      </c>
      <c r="W118" s="12">
        <v>0</v>
      </c>
      <c r="X118" s="12"/>
      <c r="Y118" s="12"/>
      <c r="Z118" s="12"/>
      <c r="AA118" s="12"/>
      <c r="AB118" s="12"/>
      <c r="AC118" s="12"/>
      <c r="AD118" s="12"/>
      <c r="AE118" s="12"/>
      <c r="AF118" s="12"/>
      <c r="AG118" s="12"/>
      <c r="AH118" s="12"/>
      <c r="AI118" s="12"/>
      <c r="AJ118" s="12"/>
      <c r="AK118" s="2"/>
      <c r="AL118" s="2"/>
      <c r="AM118" s="2"/>
      <c r="AN118" s="2"/>
      <c r="AO118" s="2"/>
      <c r="AP118" s="2"/>
      <c r="AQ118" s="2"/>
      <c r="AR118" s="2"/>
      <c r="AS118" s="2"/>
      <c r="AT118" s="2"/>
      <c r="AU118" s="2"/>
      <c r="AV118" s="2"/>
      <c r="AW118" s="2"/>
      <c r="AX118" s="2"/>
      <c r="AY118" s="2"/>
      <c r="AZ118" s="2"/>
      <c r="BA118" s="2"/>
      <c r="BB118" s="2"/>
      <c r="BC118" s="2"/>
      <c r="BD118" s="2"/>
      <c r="BE118" s="2"/>
    </row>
    <row r="120" spans="1:57">
      <c r="G120" s="34"/>
      <c r="W120" s="2"/>
    </row>
    <row r="121" spans="1:57">
      <c r="G121" s="34"/>
      <c r="W121" s="2"/>
      <c r="Y121" s="2"/>
    </row>
    <row r="122" spans="1:57">
      <c r="G122" s="34"/>
      <c r="W122" s="2"/>
    </row>
    <row r="123" spans="1:57">
      <c r="G123" s="34"/>
      <c r="H123" s="2"/>
      <c r="O123" s="2"/>
      <c r="W123" s="2"/>
      <c r="Y123" s="2"/>
    </row>
    <row r="124" spans="1:57">
      <c r="G124" s="34"/>
      <c r="O124" s="2"/>
      <c r="W124" s="2"/>
      <c r="Y124" s="21"/>
    </row>
    <row r="125" spans="1:57">
      <c r="G125" s="34"/>
      <c r="O125" s="2"/>
      <c r="W125" s="2"/>
    </row>
    <row r="126" spans="1:57">
      <c r="G126" s="34"/>
      <c r="O126" s="2"/>
      <c r="W126" s="2"/>
    </row>
    <row r="127" spans="1:57">
      <c r="G127" s="34"/>
      <c r="I127" s="55"/>
      <c r="O127" s="13"/>
      <c r="W127" s="2"/>
    </row>
    <row r="128" spans="1:57">
      <c r="G128" s="54"/>
      <c r="I128" s="56"/>
      <c r="W128" s="2"/>
    </row>
    <row r="129" spans="1:36">
      <c r="W129" s="2"/>
    </row>
    <row r="130" spans="1:36">
      <c r="O130" s="13"/>
      <c r="W130" s="2"/>
    </row>
    <row r="131" spans="1:36">
      <c r="O131" s="13"/>
      <c r="W131" s="2"/>
    </row>
    <row r="132" spans="1:36">
      <c r="W132" s="2"/>
    </row>
    <row r="137" spans="1:36">
      <c r="F137" s="2">
        <f>B142+C141</f>
        <v>56739.344080937444</v>
      </c>
    </row>
    <row r="140" spans="1:36">
      <c r="A140" s="3" t="s">
        <v>51</v>
      </c>
      <c r="B140" s="6" t="s">
        <v>2</v>
      </c>
      <c r="C140" s="6" t="s">
        <v>3</v>
      </c>
      <c r="D140" s="6" t="s">
        <v>4</v>
      </c>
      <c r="E140" s="6" t="s">
        <v>5</v>
      </c>
      <c r="F140" s="6" t="s">
        <v>6</v>
      </c>
      <c r="G140" s="6" t="s">
        <v>7</v>
      </c>
      <c r="H140" s="6" t="s">
        <v>8</v>
      </c>
      <c r="I140" s="6" t="s">
        <v>9</v>
      </c>
      <c r="J140" s="6" t="s">
        <v>10</v>
      </c>
      <c r="K140" s="6" t="s">
        <v>11</v>
      </c>
      <c r="L140" s="6" t="s">
        <v>12</v>
      </c>
      <c r="M140" s="6" t="s">
        <v>13</v>
      </c>
      <c r="N140" s="6" t="s">
        <v>14</v>
      </c>
      <c r="O140" s="6" t="s">
        <v>15</v>
      </c>
      <c r="P140" s="6" t="s">
        <v>16</v>
      </c>
      <c r="Q140" s="6" t="s">
        <v>17</v>
      </c>
      <c r="R140" s="6" t="s">
        <v>18</v>
      </c>
      <c r="S140" s="6" t="s">
        <v>19</v>
      </c>
      <c r="T140" s="6" t="s">
        <v>20</v>
      </c>
      <c r="U140" s="6" t="s">
        <v>21</v>
      </c>
      <c r="V140" s="6" t="s">
        <v>22</v>
      </c>
      <c r="W140" s="6" t="s">
        <v>23</v>
      </c>
      <c r="X140" s="6" t="s">
        <v>24</v>
      </c>
      <c r="Y140" s="6" t="s">
        <v>25</v>
      </c>
      <c r="Z140" s="6" t="s">
        <v>26</v>
      </c>
      <c r="AA140" s="17" t="s">
        <v>27</v>
      </c>
      <c r="AB140" s="17" t="s">
        <v>28</v>
      </c>
      <c r="AC140" s="6" t="s">
        <v>29</v>
      </c>
      <c r="AD140" s="6" t="s">
        <v>30</v>
      </c>
      <c r="AE140" s="17" t="s">
        <v>31</v>
      </c>
      <c r="AF140" s="17" t="s">
        <v>32</v>
      </c>
      <c r="AG140" s="6" t="s">
        <v>33</v>
      </c>
      <c r="AH140" s="6" t="s">
        <v>34</v>
      </c>
      <c r="AI140" s="17" t="s">
        <v>35</v>
      </c>
      <c r="AJ140" s="17" t="s">
        <v>36</v>
      </c>
    </row>
    <row r="141" spans="1:36" s="13" customFormat="1">
      <c r="A141" s="13" t="s">
        <v>37</v>
      </c>
      <c r="B141" s="13">
        <f>SUM(B142:B142)</f>
        <v>18913.114693645799</v>
      </c>
      <c r="C141" s="13">
        <f>B141+C142</f>
        <v>37826.229387291649</v>
      </c>
      <c r="D141" s="13">
        <f t="shared" ref="D141:AJ141" si="50">C141+D142</f>
        <v>161391.91205244456</v>
      </c>
      <c r="E141" s="13">
        <f t="shared" si="50"/>
        <v>353044.80761472252</v>
      </c>
      <c r="F141" s="13">
        <f t="shared" si="50"/>
        <v>574958.68668683385</v>
      </c>
      <c r="G141" s="13">
        <f t="shared" si="50"/>
        <v>993665.94890462444</v>
      </c>
      <c r="H141" s="13">
        <f t="shared" si="50"/>
        <v>1469112.5552033526</v>
      </c>
      <c r="I141" s="13">
        <f t="shared" si="50"/>
        <v>1967254.8991344557</v>
      </c>
      <c r="J141" s="13">
        <f t="shared" si="50"/>
        <v>2525919.2100852253</v>
      </c>
      <c r="K141" s="13">
        <f t="shared" si="50"/>
        <v>3331326.9250392518</v>
      </c>
      <c r="L141" s="13">
        <f t="shared" si="50"/>
        <v>4208604.4758291328</v>
      </c>
      <c r="M141" s="13">
        <f t="shared" si="50"/>
        <v>5085882.0266190134</v>
      </c>
      <c r="N141" s="13">
        <f t="shared" si="50"/>
        <v>6122997.0266190134</v>
      </c>
      <c r="O141" s="13">
        <f t="shared" si="50"/>
        <v>7160110.0266190134</v>
      </c>
      <c r="P141" s="13">
        <f t="shared" si="50"/>
        <v>8197223.0266190134</v>
      </c>
      <c r="Q141" s="13">
        <f t="shared" si="50"/>
        <v>9234336.0266190134</v>
      </c>
      <c r="R141" s="13">
        <f t="shared" si="50"/>
        <v>10271449.026619013</v>
      </c>
      <c r="S141" s="13">
        <f t="shared" si="50"/>
        <v>11308562.026619013</v>
      </c>
      <c r="T141" s="13">
        <f t="shared" si="50"/>
        <v>12345675.026619013</v>
      </c>
      <c r="U141" s="13">
        <f t="shared" si="50"/>
        <v>12487011.026619013</v>
      </c>
      <c r="V141" s="13">
        <f t="shared" si="50"/>
        <v>12628347.026619013</v>
      </c>
      <c r="W141" s="13">
        <f t="shared" si="50"/>
        <v>12769683.026619013</v>
      </c>
      <c r="X141" s="13">
        <f t="shared" si="50"/>
        <v>12911019.026619013</v>
      </c>
      <c r="Y141" s="13">
        <f t="shared" si="50"/>
        <v>13052355.026619013</v>
      </c>
      <c r="Z141" s="13">
        <f t="shared" si="50"/>
        <v>13193691.026619013</v>
      </c>
      <c r="AA141" s="13">
        <f t="shared" si="50"/>
        <v>13335027.026619013</v>
      </c>
      <c r="AB141" s="13">
        <f t="shared" si="50"/>
        <v>13476363.026619013</v>
      </c>
      <c r="AC141" s="13">
        <f t="shared" si="50"/>
        <v>13617699.026619013</v>
      </c>
      <c r="AD141" s="13">
        <f t="shared" si="50"/>
        <v>13759035.026619013</v>
      </c>
      <c r="AE141" s="13">
        <f t="shared" si="50"/>
        <v>13900371.026619013</v>
      </c>
      <c r="AF141" s="13">
        <f t="shared" si="50"/>
        <v>14041707.026619013</v>
      </c>
      <c r="AG141" s="13">
        <f t="shared" si="50"/>
        <v>14183043.026619013</v>
      </c>
      <c r="AH141" s="13">
        <f t="shared" si="50"/>
        <v>14324379.026619013</v>
      </c>
      <c r="AI141" s="13">
        <f t="shared" si="50"/>
        <v>14465715.026619013</v>
      </c>
      <c r="AJ141" s="13">
        <f t="shared" si="50"/>
        <v>14607051.026619013</v>
      </c>
    </row>
    <row r="142" spans="1:36" s="13" customFormat="1">
      <c r="A142" s="13" t="s">
        <v>38</v>
      </c>
      <c r="B142" s="57">
        <v>18913.114693645799</v>
      </c>
      <c r="C142" s="57">
        <v>18913.114693645854</v>
      </c>
      <c r="D142" s="57">
        <v>123565.68266515291</v>
      </c>
      <c r="E142" s="57">
        <v>191652.89556227799</v>
      </c>
      <c r="F142" s="57">
        <v>221913.87907211133</v>
      </c>
      <c r="G142" s="57">
        <v>418707.26221779053</v>
      </c>
      <c r="H142" s="57">
        <v>475446.60629872803</v>
      </c>
      <c r="I142" s="57">
        <v>498142.34393110307</v>
      </c>
      <c r="J142" s="57">
        <v>558664.31095076981</v>
      </c>
      <c r="K142" s="57">
        <v>805407.71495402663</v>
      </c>
      <c r="L142" s="57">
        <v>877277.55078988068</v>
      </c>
      <c r="M142" s="57">
        <v>877277.55078988068</v>
      </c>
      <c r="N142" s="57">
        <v>1037115</v>
      </c>
      <c r="O142" s="57">
        <v>1037113</v>
      </c>
      <c r="P142" s="57">
        <v>1037113</v>
      </c>
      <c r="Q142" s="57">
        <v>1037113</v>
      </c>
      <c r="R142" s="57">
        <v>1037113</v>
      </c>
      <c r="S142" s="57">
        <v>1037113</v>
      </c>
      <c r="T142" s="57">
        <v>1037113</v>
      </c>
      <c r="U142" s="57">
        <v>141336</v>
      </c>
      <c r="V142" s="57">
        <v>141336</v>
      </c>
      <c r="W142" s="57">
        <v>141336</v>
      </c>
      <c r="X142" s="57">
        <v>141336</v>
      </c>
      <c r="Y142" s="57">
        <v>141336</v>
      </c>
      <c r="Z142" s="57">
        <v>141336</v>
      </c>
      <c r="AA142" s="57">
        <v>141336</v>
      </c>
      <c r="AB142" s="57">
        <v>141336</v>
      </c>
      <c r="AC142" s="57">
        <v>141336</v>
      </c>
      <c r="AD142" s="57">
        <v>141336</v>
      </c>
      <c r="AE142" s="57">
        <v>141336</v>
      </c>
      <c r="AF142" s="57">
        <v>141336</v>
      </c>
      <c r="AG142" s="57">
        <v>141336</v>
      </c>
      <c r="AH142" s="57">
        <v>141336</v>
      </c>
      <c r="AI142" s="57">
        <v>141336</v>
      </c>
      <c r="AJ142" s="57">
        <v>141336</v>
      </c>
    </row>
    <row r="143" spans="1:36">
      <c r="A143" t="s">
        <v>39</v>
      </c>
      <c r="B143" s="11">
        <f>SUM($B144:B144)</f>
        <v>0</v>
      </c>
      <c r="C143" s="11">
        <f>SUM($B144:C144)</f>
        <v>0</v>
      </c>
      <c r="D143" s="11">
        <f>SUM($B144:D144)</f>
        <v>222942.19</v>
      </c>
      <c r="E143" s="11">
        <f>SUM($B144:E144)</f>
        <v>233141.15</v>
      </c>
      <c r="F143" s="11">
        <f>SUM($B144:F144)</f>
        <v>240779.15</v>
      </c>
      <c r="G143" s="11">
        <f>SUM($B144:G144)</f>
        <v>256066.94999999998</v>
      </c>
      <c r="H143" s="11">
        <f>SUM($B144:H144)</f>
        <v>317236</v>
      </c>
      <c r="I143" s="11">
        <f>SUM($B144:I144)</f>
        <v>346652.92</v>
      </c>
      <c r="J143" s="11">
        <f>SUM($B144:J144)</f>
        <v>393251.51</v>
      </c>
      <c r="K143" s="11">
        <f>SUM($B144:K144)</f>
        <v>1084981.7</v>
      </c>
      <c r="L143" s="11">
        <f>SUM($B144:L144)</f>
        <v>1134493.7</v>
      </c>
      <c r="M143" s="11">
        <f>SUM($B144:M144)</f>
        <v>1265968.7</v>
      </c>
      <c r="N143" s="11">
        <f>SUM($B144:N144)</f>
        <v>1332367.7</v>
      </c>
      <c r="O143" s="11">
        <f>SUM($B144:O144)</f>
        <v>1551669.25</v>
      </c>
      <c r="P143" s="11">
        <f>SUM($B144:P144)</f>
        <v>1713080.4</v>
      </c>
      <c r="Q143" s="11">
        <f>SUM($B144:Q144)</f>
        <v>1715181.96</v>
      </c>
      <c r="R143" s="11">
        <f>SUM($B144:R144)</f>
        <v>1805284.96</v>
      </c>
      <c r="S143" s="11">
        <f>SUM($B144:S144)</f>
        <v>2113983.5499999998</v>
      </c>
      <c r="T143" s="11">
        <f>SUM($B144:T144)</f>
        <v>3697686.2399999998</v>
      </c>
      <c r="U143" s="11">
        <f>SUM($B144:U144)</f>
        <v>9205560.959999999</v>
      </c>
      <c r="V143" s="11">
        <f>SUM($B144:V144)</f>
        <v>11525617.119999999</v>
      </c>
      <c r="W143" s="11">
        <f>SUM($B144:W144)</f>
        <v>12171897.17</v>
      </c>
      <c r="X143" s="11">
        <f>SUM($B144:X144)</f>
        <v>12171897.17</v>
      </c>
      <c r="Y143" s="11">
        <f>SUM($B144:Y144)</f>
        <v>12171897.17</v>
      </c>
      <c r="Z143" s="11">
        <f>SUM($B144:Z144)</f>
        <v>12171897.17</v>
      </c>
      <c r="AA143" s="11">
        <f>SUM($B144:AA144)</f>
        <v>12171897.17</v>
      </c>
      <c r="AB143" s="11">
        <f>SUM($B144:AB144)</f>
        <v>12171897.17</v>
      </c>
      <c r="AC143" s="11">
        <f>SUM($B144:AC144)</f>
        <v>12171897.17</v>
      </c>
      <c r="AD143" s="11">
        <f>SUM($B144:AD144)</f>
        <v>12171897.17</v>
      </c>
      <c r="AE143" s="11">
        <f>SUM($B144:AE144)</f>
        <v>12171897.17</v>
      </c>
      <c r="AF143" s="11">
        <f>SUM($B144:AF144)</f>
        <v>12171897.17</v>
      </c>
      <c r="AG143" s="11">
        <f>SUM($B144:AG144)</f>
        <v>12171897.17</v>
      </c>
      <c r="AH143" s="11">
        <f>SUM($B144:AH144)</f>
        <v>12171897.17</v>
      </c>
      <c r="AI143" s="11">
        <f>SUM($B144:AI144)</f>
        <v>12171897.17</v>
      </c>
      <c r="AJ143" s="11">
        <f>SUM($B144:AJ144)</f>
        <v>12171897.17</v>
      </c>
    </row>
    <row r="144" spans="1:36">
      <c r="A144" s="10" t="s">
        <v>40</v>
      </c>
      <c r="B144" s="12">
        <v>0</v>
      </c>
      <c r="C144" s="11">
        <v>0</v>
      </c>
      <c r="D144" s="11">
        <v>222942.19</v>
      </c>
      <c r="E144" s="11">
        <v>10198.959999999999</v>
      </c>
      <c r="F144" s="11">
        <v>7638</v>
      </c>
      <c r="G144" s="11">
        <v>15287.8</v>
      </c>
      <c r="H144" s="11">
        <v>61169.05</v>
      </c>
      <c r="I144" s="11">
        <v>29416.92</v>
      </c>
      <c r="J144" s="11">
        <v>46598.59</v>
      </c>
      <c r="K144" s="11">
        <v>691730.19</v>
      </c>
      <c r="L144" s="11">
        <v>49512</v>
      </c>
      <c r="M144" s="11">
        <v>131475</v>
      </c>
      <c r="N144" s="11">
        <v>66399</v>
      </c>
      <c r="O144" s="11">
        <v>219301.55</v>
      </c>
      <c r="P144" s="11">
        <v>161411.15</v>
      </c>
      <c r="Q144" s="11">
        <v>2101.56</v>
      </c>
      <c r="R144" s="63">
        <v>90103</v>
      </c>
      <c r="S144" s="11">
        <v>308698.59000000003</v>
      </c>
      <c r="T144" s="11">
        <v>1583702.69</v>
      </c>
      <c r="U144" s="11">
        <v>5507874.7199999997</v>
      </c>
      <c r="V144" s="11">
        <v>2320056.16</v>
      </c>
      <c r="W144" s="11">
        <v>646280.05000000005</v>
      </c>
      <c r="X144" s="11"/>
      <c r="Y144" s="11"/>
      <c r="Z144" s="11"/>
      <c r="AA144" s="11"/>
      <c r="AB144" s="11"/>
      <c r="AC144" s="11"/>
      <c r="AD144" s="11"/>
      <c r="AE144" s="11"/>
      <c r="AF144" s="11"/>
      <c r="AG144" s="11"/>
      <c r="AH144" s="11"/>
      <c r="AI144" s="11"/>
      <c r="AJ144" s="11"/>
    </row>
    <row r="147" spans="7:36">
      <c r="I147" s="13"/>
      <c r="AJ147" s="13"/>
    </row>
    <row r="148" spans="7:36">
      <c r="G148" s="2"/>
      <c r="H148" s="8"/>
      <c r="I148" s="13"/>
    </row>
    <row r="149" spans="7:36">
      <c r="I149" s="13"/>
      <c r="N149" s="2"/>
      <c r="AJ149" s="13"/>
    </row>
    <row r="150" spans="7:36">
      <c r="N150" s="13"/>
      <c r="AI150" s="13"/>
    </row>
    <row r="152" spans="7:36">
      <c r="H152" s="2"/>
    </row>
    <row r="153" spans="7:36">
      <c r="AJ153" s="58"/>
    </row>
    <row r="156" spans="7:36">
      <c r="X156" s="2"/>
    </row>
    <row r="168" spans="1:36">
      <c r="G168" s="2"/>
      <c r="H168" s="13"/>
    </row>
    <row r="171" spans="1:36">
      <c r="A171" s="3" t="s">
        <v>52</v>
      </c>
      <c r="B171" s="6" t="s">
        <v>2</v>
      </c>
      <c r="C171" s="6" t="s">
        <v>3</v>
      </c>
      <c r="D171" s="6" t="s">
        <v>4</v>
      </c>
      <c r="E171" s="6" t="s">
        <v>5</v>
      </c>
      <c r="F171" s="6" t="s">
        <v>6</v>
      </c>
      <c r="G171" s="6" t="s">
        <v>7</v>
      </c>
      <c r="H171" s="6" t="s">
        <v>8</v>
      </c>
      <c r="I171" s="6" t="s">
        <v>9</v>
      </c>
      <c r="J171" s="6" t="s">
        <v>10</v>
      </c>
      <c r="K171" s="6" t="s">
        <v>11</v>
      </c>
      <c r="L171" s="6" t="s">
        <v>12</v>
      </c>
      <c r="M171" s="6" t="s">
        <v>13</v>
      </c>
      <c r="N171" s="6" t="s">
        <v>14</v>
      </c>
      <c r="O171" s="6" t="s">
        <v>15</v>
      </c>
      <c r="P171" s="6" t="s">
        <v>16</v>
      </c>
      <c r="Q171" s="6" t="s">
        <v>17</v>
      </c>
      <c r="R171" s="6" t="s">
        <v>18</v>
      </c>
      <c r="S171" s="6" t="s">
        <v>19</v>
      </c>
      <c r="T171" s="6" t="s">
        <v>20</v>
      </c>
      <c r="U171" s="6" t="s">
        <v>21</v>
      </c>
      <c r="V171" s="6" t="s">
        <v>22</v>
      </c>
      <c r="W171" s="6" t="s">
        <v>23</v>
      </c>
      <c r="X171" s="6" t="s">
        <v>24</v>
      </c>
      <c r="Y171" s="6" t="s">
        <v>25</v>
      </c>
      <c r="Z171" s="6" t="s">
        <v>26</v>
      </c>
      <c r="AA171" s="17" t="s">
        <v>27</v>
      </c>
      <c r="AB171" s="17" t="s">
        <v>28</v>
      </c>
      <c r="AC171" s="6" t="s">
        <v>29</v>
      </c>
      <c r="AD171" s="6" t="s">
        <v>30</v>
      </c>
      <c r="AE171" s="17" t="s">
        <v>31</v>
      </c>
      <c r="AF171" s="17" t="s">
        <v>32</v>
      </c>
      <c r="AG171" s="6" t="s">
        <v>33</v>
      </c>
      <c r="AH171" s="6" t="s">
        <v>34</v>
      </c>
      <c r="AI171" s="17" t="s">
        <v>35</v>
      </c>
      <c r="AJ171" s="17" t="s">
        <v>36</v>
      </c>
    </row>
    <row r="172" spans="1:36">
      <c r="A172" t="s">
        <v>37</v>
      </c>
      <c r="B172" s="2">
        <f>SUM($B$173:B173)</f>
        <v>18913.114693645799</v>
      </c>
      <c r="C172" s="2">
        <f>B172+C173</f>
        <v>37826.229387291649</v>
      </c>
      <c r="D172" s="2">
        <f>SUM($B$173:D173)</f>
        <v>212588.41205244456</v>
      </c>
      <c r="E172" s="2">
        <f>SUM($B$173:E173)</f>
        <v>1750040.2176147224</v>
      </c>
      <c r="F172" s="2">
        <f>SUM($B$173:F173)</f>
        <v>2403790.0466868337</v>
      </c>
      <c r="G172" s="2">
        <f>SUM($B$173:G173)</f>
        <v>6862688.8789046239</v>
      </c>
      <c r="H172" s="2">
        <f>SUM($B$173:H173)</f>
        <v>9748163.4852033518</v>
      </c>
      <c r="I172" s="2">
        <f>SUM($B$173:I173)</f>
        <v>11260345.979134455</v>
      </c>
      <c r="J172" s="2">
        <f>SUM($B$173:J173)</f>
        <v>12110099.260085225</v>
      </c>
      <c r="K172" s="2">
        <f>SUM($B$173:K173)</f>
        <v>16559509.075039253</v>
      </c>
      <c r="L172" s="2">
        <f>SUM($B$173:L173)</f>
        <v>18571522.885829132</v>
      </c>
      <c r="M172" s="2">
        <f>SUM($B$173:M173)</f>
        <v>22101095.986619011</v>
      </c>
      <c r="N172" s="2">
        <f>SUM($B$173:N173)</f>
        <v>23764657.566619009</v>
      </c>
      <c r="O172" s="2">
        <f>SUM($B$173:O173)</f>
        <v>30089945.717528097</v>
      </c>
      <c r="P172" s="2">
        <f>SUM($B$173:P173)</f>
        <v>35790988.77843719</v>
      </c>
      <c r="Q172" s="2">
        <f>SUM($B$173:Q173)</f>
        <v>40907430.369346283</v>
      </c>
      <c r="R172" s="2">
        <f>SUM($B$173:R173)</f>
        <v>46492715.596445076</v>
      </c>
      <c r="S172" s="2">
        <f>SUM($B$173:S173)</f>
        <v>53328000.823543869</v>
      </c>
      <c r="T172" s="2">
        <f>SUM($B$173:T173)</f>
        <v>61163286.050642662</v>
      </c>
      <c r="U172" s="2">
        <f>SUM($B$173:U173)</f>
        <v>68102794.277741447</v>
      </c>
      <c r="V172" s="2">
        <f>SUM($B$173:V173)</f>
        <v>74891717.368650541</v>
      </c>
      <c r="W172" s="2">
        <f>SUM($B$173:W173)</f>
        <v>79530640.459559634</v>
      </c>
      <c r="X172" s="2">
        <f>SUM($B$173:X173)</f>
        <v>84069563.550468728</v>
      </c>
      <c r="Y172" s="2">
        <f>SUM($B$173:Y173)</f>
        <v>88658486.641377822</v>
      </c>
      <c r="Z172" s="2">
        <f>SUM($B$173:Z173)</f>
        <v>93247409.732286915</v>
      </c>
      <c r="AA172" s="2">
        <f>SUM($B$173:AA173)</f>
        <v>97936332.823196009</v>
      </c>
      <c r="AB172" s="2">
        <f>SUM($B$173:AB173)</f>
        <v>101125255.9141051</v>
      </c>
      <c r="AC172" s="2">
        <f>SUM($B$173:AC173)</f>
        <v>103714179.0050142</v>
      </c>
      <c r="AD172" s="2">
        <f>SUM($B$173:AD173)</f>
        <v>106253102.09592329</v>
      </c>
      <c r="AE172" s="2">
        <f>SUM($B$173:AE173)</f>
        <v>108742025.18683238</v>
      </c>
      <c r="AF172" s="2">
        <f>SUM($B$173:AF173)</f>
        <v>111185948.27774148</v>
      </c>
      <c r="AG172" s="2">
        <f>SUM($B$173:AG173)</f>
        <v>113474871.36865057</v>
      </c>
      <c r="AH172" s="2">
        <f>SUM($B$173:AH173)</f>
        <v>115713794.45955966</v>
      </c>
      <c r="AI172" s="2">
        <f>SUM($B$173:AI173)</f>
        <v>117852717.55046876</v>
      </c>
      <c r="AJ172" s="2">
        <f>SUM($B$173:AJ173)</f>
        <v>119811640.64137785</v>
      </c>
    </row>
    <row r="173" spans="1:36">
      <c r="A173" t="s">
        <v>38</v>
      </c>
      <c r="B173" s="8">
        <f xml:space="preserve"> SUM(B5,B33, B63, B94,B116,B142)</f>
        <v>18913.114693645799</v>
      </c>
      <c r="C173" s="8">
        <f>SUM(C5,C33,C63,C94,C116,C142)</f>
        <v>18913.114693645854</v>
      </c>
      <c r="D173" s="8">
        <f t="shared" ref="D173:AI173" si="51" xml:space="preserve"> SUM(D5,D33,D63,D94,D116,D142)</f>
        <v>174762.18266515291</v>
      </c>
      <c r="E173" s="8">
        <f t="shared" si="51"/>
        <v>1537451.8055622778</v>
      </c>
      <c r="F173" s="8">
        <f t="shared" si="51"/>
        <v>653749.82907211129</v>
      </c>
      <c r="G173" s="8">
        <f t="shared" si="51"/>
        <v>4458898.8322177902</v>
      </c>
      <c r="H173" s="8">
        <f t="shared" si="51"/>
        <v>2885474.6062987279</v>
      </c>
      <c r="I173" s="8">
        <f t="shared" si="51"/>
        <v>1512182.493931103</v>
      </c>
      <c r="J173" s="8">
        <f t="shared" si="51"/>
        <v>849753.28095076978</v>
      </c>
      <c r="K173" s="8">
        <f t="shared" si="51"/>
        <v>4449409.8149540266</v>
      </c>
      <c r="L173" s="8">
        <f t="shared" si="51"/>
        <v>2012013.8107898808</v>
      </c>
      <c r="M173" s="8">
        <f t="shared" si="51"/>
        <v>3529573.1007898804</v>
      </c>
      <c r="N173" s="8">
        <f t="shared" si="51"/>
        <v>1663561.58</v>
      </c>
      <c r="O173" s="8">
        <f t="shared" si="51"/>
        <v>6325288.1509090904</v>
      </c>
      <c r="P173" s="8">
        <f t="shared" si="51"/>
        <v>5701043.0609090906</v>
      </c>
      <c r="Q173" s="8">
        <f t="shared" si="51"/>
        <v>5116441.5909090908</v>
      </c>
      <c r="R173" s="8">
        <f t="shared" si="51"/>
        <v>5585285.2270987909</v>
      </c>
      <c r="S173" s="8">
        <f t="shared" si="51"/>
        <v>6835285.2270987909</v>
      </c>
      <c r="T173" s="8">
        <f t="shared" si="51"/>
        <v>7835285.2270987909</v>
      </c>
      <c r="U173" s="8">
        <f t="shared" si="51"/>
        <v>6939508.2270987909</v>
      </c>
      <c r="V173" s="8">
        <f t="shared" si="51"/>
        <v>6788923.0909090908</v>
      </c>
      <c r="W173" s="8">
        <f t="shared" si="51"/>
        <v>4638923.0909090908</v>
      </c>
      <c r="X173" s="8">
        <f t="shared" si="51"/>
        <v>4538923.0909090908</v>
      </c>
      <c r="Y173" s="8">
        <f t="shared" si="51"/>
        <v>4588923.0909090908</v>
      </c>
      <c r="Z173" s="8">
        <f t="shared" si="51"/>
        <v>4588923.0909090908</v>
      </c>
      <c r="AA173" s="8">
        <f t="shared" si="51"/>
        <v>4688923.0909090908</v>
      </c>
      <c r="AB173" s="8">
        <f t="shared" si="51"/>
        <v>3188923.0909090908</v>
      </c>
      <c r="AC173" s="8">
        <f t="shared" si="51"/>
        <v>2588923.0909090908</v>
      </c>
      <c r="AD173" s="8">
        <f t="shared" si="51"/>
        <v>2538923.0909090908</v>
      </c>
      <c r="AE173" s="8">
        <f t="shared" si="51"/>
        <v>2488923.0909090908</v>
      </c>
      <c r="AF173" s="8">
        <f t="shared" si="51"/>
        <v>2443923.0909090908</v>
      </c>
      <c r="AG173" s="8">
        <f t="shared" si="51"/>
        <v>2288923.0909090908</v>
      </c>
      <c r="AH173" s="8">
        <f t="shared" si="51"/>
        <v>2238923.0909090908</v>
      </c>
      <c r="AI173" s="8">
        <f t="shared" si="51"/>
        <v>2138923.0909090908</v>
      </c>
      <c r="AJ173" s="8">
        <f xml:space="preserve"> SUM(AJ5,AJ33,AJ63,AJ94,AJ116,AJ142)</f>
        <v>1958923.0909090908</v>
      </c>
    </row>
    <row r="174" spans="1:36">
      <c r="A174" t="s">
        <v>39</v>
      </c>
      <c r="B174" s="8">
        <f xml:space="preserve"> SUM(B6,B34, B64, B95,B117,B143)</f>
        <v>0</v>
      </c>
      <c r="C174" s="8">
        <f t="shared" ref="C174:AJ174" si="52" xml:space="preserve"> SUM(C6,C34, C64, C95,C117,C143)</f>
        <v>0</v>
      </c>
      <c r="D174" s="8">
        <f t="shared" si="52"/>
        <v>274138.69</v>
      </c>
      <c r="E174" s="8">
        <f t="shared" si="52"/>
        <v>1630136.5599999998</v>
      </c>
      <c r="F174" s="8">
        <f t="shared" si="52"/>
        <v>2069610.5099999998</v>
      </c>
      <c r="G174" s="8">
        <f t="shared" si="52"/>
        <v>6125089.8799999999</v>
      </c>
      <c r="H174" s="8">
        <f t="shared" si="52"/>
        <v>7206271.9299999997</v>
      </c>
      <c r="I174" s="8">
        <f t="shared" si="52"/>
        <v>8249729</v>
      </c>
      <c r="J174" s="8">
        <f t="shared" si="52"/>
        <v>8337416.5599999996</v>
      </c>
      <c r="K174" s="8">
        <f t="shared" si="52"/>
        <v>12423148.85</v>
      </c>
      <c r="L174" s="8">
        <f t="shared" si="52"/>
        <v>13357397.109999999</v>
      </c>
      <c r="M174" s="8">
        <f t="shared" si="52"/>
        <v>16041167.66</v>
      </c>
      <c r="N174" s="8">
        <f t="shared" si="52"/>
        <v>16544013.24</v>
      </c>
      <c r="O174" s="8">
        <f t="shared" si="52"/>
        <v>18803902.850000001</v>
      </c>
      <c r="P174" s="8">
        <f t="shared" si="52"/>
        <v>27252338.98</v>
      </c>
      <c r="Q174" s="8">
        <f t="shared" si="52"/>
        <v>29438258.73</v>
      </c>
      <c r="R174" s="8">
        <f t="shared" si="52"/>
        <v>32218234.73</v>
      </c>
      <c r="S174" s="8">
        <f t="shared" si="52"/>
        <v>35464720.359999999</v>
      </c>
      <c r="T174" s="8">
        <f t="shared" si="52"/>
        <v>42302965.079999998</v>
      </c>
      <c r="U174" s="8">
        <f t="shared" si="52"/>
        <v>51133082.729999997</v>
      </c>
      <c r="V174" s="8">
        <f t="shared" si="52"/>
        <v>73102086.140000001</v>
      </c>
      <c r="W174" s="8">
        <f t="shared" si="52"/>
        <v>96918239.069999993</v>
      </c>
      <c r="X174" s="8">
        <f t="shared" si="52"/>
        <v>96918239.069999993</v>
      </c>
      <c r="Y174" s="8">
        <f t="shared" si="52"/>
        <v>96918239.069999993</v>
      </c>
      <c r="Z174" s="8">
        <f t="shared" si="52"/>
        <v>96918239.069999993</v>
      </c>
      <c r="AA174" s="8">
        <f t="shared" si="52"/>
        <v>96918239.069999993</v>
      </c>
      <c r="AB174" s="8">
        <f t="shared" si="52"/>
        <v>96918239.069999993</v>
      </c>
      <c r="AC174" s="8">
        <f t="shared" si="52"/>
        <v>96918239.069999993</v>
      </c>
      <c r="AD174" s="8">
        <f t="shared" si="52"/>
        <v>96918239.069999993</v>
      </c>
      <c r="AE174" s="8">
        <f t="shared" si="52"/>
        <v>96918239.069999993</v>
      </c>
      <c r="AF174" s="8">
        <f t="shared" si="52"/>
        <v>96918239.069999993</v>
      </c>
      <c r="AG174" s="8">
        <f t="shared" si="52"/>
        <v>96918239.069999993</v>
      </c>
      <c r="AH174" s="8">
        <f t="shared" si="52"/>
        <v>96918239.069999993</v>
      </c>
      <c r="AI174" s="8">
        <f t="shared" si="52"/>
        <v>96918239.069999993</v>
      </c>
      <c r="AJ174" s="8">
        <f t="shared" si="52"/>
        <v>96918239.069999993</v>
      </c>
    </row>
    <row r="175" spans="1:36">
      <c r="A175" s="10" t="s">
        <v>40</v>
      </c>
      <c r="B175" s="8">
        <f t="shared" ref="B175:AJ175" si="53" xml:space="preserve"> SUM(B7,B35, B65, B96,B118,B144)</f>
        <v>0</v>
      </c>
      <c r="C175" s="8">
        <f t="shared" si="53"/>
        <v>0</v>
      </c>
      <c r="D175" s="8">
        <f t="shared" si="53"/>
        <v>274138.69</v>
      </c>
      <c r="E175" s="8">
        <f t="shared" si="53"/>
        <v>1355997.8699999999</v>
      </c>
      <c r="F175" s="8">
        <f t="shared" si="53"/>
        <v>439473.95</v>
      </c>
      <c r="G175" s="8">
        <f t="shared" si="53"/>
        <v>4055479.3699999996</v>
      </c>
      <c r="H175" s="8">
        <f t="shared" si="53"/>
        <v>1081182.05</v>
      </c>
      <c r="I175" s="8">
        <f t="shared" si="53"/>
        <v>1043457.0700000001</v>
      </c>
      <c r="J175" s="8">
        <f t="shared" si="53"/>
        <v>87687.56</v>
      </c>
      <c r="K175" s="8">
        <f t="shared" si="53"/>
        <v>4085732.29</v>
      </c>
      <c r="L175" s="8">
        <f t="shared" si="53"/>
        <v>934248.26</v>
      </c>
      <c r="M175" s="8">
        <f t="shared" si="53"/>
        <v>2683770.5499999998</v>
      </c>
      <c r="N175" s="8">
        <f t="shared" si="53"/>
        <v>502845.58</v>
      </c>
      <c r="O175" s="8">
        <f t="shared" si="53"/>
        <v>2259889.61</v>
      </c>
      <c r="P175" s="8">
        <f t="shared" si="53"/>
        <v>8448436.1300000008</v>
      </c>
      <c r="Q175" s="8">
        <f t="shared" si="53"/>
        <v>2185919.75</v>
      </c>
      <c r="R175" s="8">
        <f t="shared" si="53"/>
        <v>2779976</v>
      </c>
      <c r="S175" s="8">
        <f t="shared" si="53"/>
        <v>3246485.63</v>
      </c>
      <c r="T175" s="8">
        <f xml:space="preserve"> SUM(T7,T35, T65, T96,T118,T144)</f>
        <v>6838244.7200000007</v>
      </c>
      <c r="U175" s="8">
        <f xml:space="preserve"> SUM(U7,U35, U65, U96,U118,U144)</f>
        <v>8830117.6500000004</v>
      </c>
      <c r="V175" s="8">
        <f xml:space="preserve"> SUM(V7,V35, V65, V96,V118,V144)</f>
        <v>21969003.41</v>
      </c>
      <c r="W175" s="8">
        <f xml:space="preserve"> SUM(W7,W35, W65, W96,W118,W144)</f>
        <v>23816152.93</v>
      </c>
      <c r="X175" s="8">
        <f t="shared" si="53"/>
        <v>0</v>
      </c>
      <c r="Y175" s="8">
        <f t="shared" si="53"/>
        <v>0</v>
      </c>
      <c r="Z175" s="8">
        <f t="shared" si="53"/>
        <v>0</v>
      </c>
      <c r="AA175" s="8">
        <f t="shared" si="53"/>
        <v>0</v>
      </c>
      <c r="AB175" s="8">
        <f t="shared" si="53"/>
        <v>0</v>
      </c>
      <c r="AC175" s="8">
        <f t="shared" si="53"/>
        <v>0</v>
      </c>
      <c r="AD175" s="8">
        <f t="shared" si="53"/>
        <v>0</v>
      </c>
      <c r="AE175" s="8">
        <f t="shared" si="53"/>
        <v>0</v>
      </c>
      <c r="AF175" s="8">
        <f t="shared" si="53"/>
        <v>0</v>
      </c>
      <c r="AG175" s="8">
        <f t="shared" si="53"/>
        <v>0</v>
      </c>
      <c r="AH175" s="8">
        <f t="shared" si="53"/>
        <v>0</v>
      </c>
      <c r="AI175" s="8">
        <f t="shared" si="53"/>
        <v>0</v>
      </c>
      <c r="AJ175" s="8">
        <f t="shared" si="53"/>
        <v>0</v>
      </c>
    </row>
  </sheetData>
  <pageMargins left="0.25" right="0.25" top="0.75" bottom="0.75" header="0.3" footer="0.3"/>
  <pageSetup paperSize="5" scale="31" fitToHeight="0" orientation="landscape" r:id="rId1"/>
  <rowBreaks count="1" manualBreakCount="1">
    <brk id="16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201"/>
  <sheetViews>
    <sheetView tabSelected="1" zoomScaleNormal="100" zoomScaleSheetLayoutView="100" workbookViewId="0">
      <selection activeCell="S184" sqref="S184"/>
    </sheetView>
  </sheetViews>
  <sheetFormatPr defaultRowHeight="14.45"/>
  <cols>
    <col min="1" max="1" width="55.5703125" customWidth="1"/>
    <col min="2" max="2" width="17.7109375" customWidth="1"/>
    <col min="3" max="3" width="16.42578125" customWidth="1"/>
    <col min="4" max="6" width="15.42578125" hidden="1" customWidth="1"/>
    <col min="7" max="7" width="16.42578125" hidden="1" customWidth="1"/>
    <col min="8" max="10" width="15.42578125" hidden="1" customWidth="1"/>
    <col min="11" max="11" width="16.42578125" hidden="1" customWidth="1"/>
    <col min="12" max="14" width="15.42578125" hidden="1" customWidth="1"/>
    <col min="15" max="15" width="16.42578125" hidden="1" customWidth="1"/>
    <col min="16" max="18" width="15.42578125" bestFit="1" customWidth="1"/>
    <col min="19" max="19" width="16.42578125" bestFit="1" customWidth="1"/>
    <col min="20" max="22" width="15.42578125" bestFit="1" customWidth="1"/>
    <col min="23" max="23" width="16.42578125" bestFit="1" customWidth="1"/>
    <col min="24" max="24" width="15.42578125" bestFit="1" customWidth="1"/>
    <col min="25" max="36" width="15.42578125" customWidth="1"/>
  </cols>
  <sheetData>
    <row r="2" spans="1:36">
      <c r="A2" s="3"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6" t="s">
        <v>25</v>
      </c>
      <c r="Z2" s="6" t="s">
        <v>26</v>
      </c>
      <c r="AA2" s="17" t="s">
        <v>27</v>
      </c>
      <c r="AB2" s="17" t="s">
        <v>28</v>
      </c>
      <c r="AC2" s="6" t="s">
        <v>29</v>
      </c>
      <c r="AD2" s="6" t="s">
        <v>30</v>
      </c>
      <c r="AE2" s="17" t="s">
        <v>31</v>
      </c>
      <c r="AF2" s="17" t="s">
        <v>32</v>
      </c>
      <c r="AG2" s="6" t="s">
        <v>33</v>
      </c>
      <c r="AH2" s="6" t="s">
        <v>34</v>
      </c>
      <c r="AI2" s="17" t="s">
        <v>35</v>
      </c>
      <c r="AJ2" s="17" t="s">
        <v>36</v>
      </c>
    </row>
    <row r="3" spans="1:36">
      <c r="A3" s="5" t="s">
        <v>53</v>
      </c>
      <c r="B3">
        <f>SUM($B4:B4)</f>
        <v>0</v>
      </c>
      <c r="C3" s="14">
        <v>0</v>
      </c>
      <c r="D3" s="14">
        <v>0</v>
      </c>
      <c r="E3" s="14">
        <v>0</v>
      </c>
      <c r="F3" s="14">
        <f>E4+E3</f>
        <v>0</v>
      </c>
      <c r="G3" s="14">
        <f>F4+F3</f>
        <v>0</v>
      </c>
      <c r="H3" s="14">
        <v>0</v>
      </c>
      <c r="I3" s="14">
        <v>3</v>
      </c>
      <c r="J3" s="14">
        <f>I4+J4</f>
        <v>14.5</v>
      </c>
      <c r="K3" s="14">
        <f>J3+K4</f>
        <v>29.5</v>
      </c>
      <c r="L3" s="14">
        <f t="shared" ref="L3:V3" si="0">K3+L4</f>
        <v>44.5</v>
      </c>
      <c r="M3" s="14">
        <f t="shared" si="0"/>
        <v>74.5</v>
      </c>
      <c r="N3" s="14">
        <f t="shared" si="0"/>
        <v>104.5</v>
      </c>
      <c r="O3" s="14">
        <f t="shared" si="0"/>
        <v>144.5</v>
      </c>
      <c r="P3" s="14">
        <f t="shared" si="0"/>
        <v>149.5</v>
      </c>
      <c r="Q3" s="14">
        <f t="shared" si="0"/>
        <v>159.5</v>
      </c>
      <c r="R3" s="14">
        <f t="shared" si="0"/>
        <v>169.5</v>
      </c>
      <c r="S3" s="14">
        <f t="shared" si="0"/>
        <v>179.5</v>
      </c>
      <c r="T3" s="14">
        <f t="shared" si="0"/>
        <v>189.5</v>
      </c>
      <c r="U3" s="14">
        <f t="shared" si="0"/>
        <v>199.5</v>
      </c>
      <c r="V3" s="14">
        <f t="shared" si="0"/>
        <v>199.5</v>
      </c>
      <c r="W3" s="14">
        <f>V3+W4</f>
        <v>199.5</v>
      </c>
      <c r="X3" s="14">
        <f t="shared" ref="X3:AJ3" si="1">W3+X4</f>
        <v>199.5</v>
      </c>
      <c r="Y3" s="14">
        <f t="shared" si="1"/>
        <v>199.5</v>
      </c>
      <c r="Z3" s="14">
        <f t="shared" si="1"/>
        <v>199.5</v>
      </c>
      <c r="AA3" s="14">
        <f t="shared" si="1"/>
        <v>199.5</v>
      </c>
      <c r="AB3" s="14">
        <f t="shared" si="1"/>
        <v>199.5</v>
      </c>
      <c r="AC3" s="14">
        <f t="shared" si="1"/>
        <v>199.5</v>
      </c>
      <c r="AD3" s="14">
        <f t="shared" si="1"/>
        <v>199.5</v>
      </c>
      <c r="AE3" s="14">
        <f t="shared" si="1"/>
        <v>199.5</v>
      </c>
      <c r="AF3" s="14">
        <f t="shared" si="1"/>
        <v>199.5</v>
      </c>
      <c r="AG3" s="14">
        <f t="shared" si="1"/>
        <v>199.5</v>
      </c>
      <c r="AH3" s="14">
        <f t="shared" si="1"/>
        <v>199.5</v>
      </c>
      <c r="AI3" s="14">
        <f t="shared" si="1"/>
        <v>199.5</v>
      </c>
      <c r="AJ3" s="14">
        <f t="shared" si="1"/>
        <v>199.5</v>
      </c>
    </row>
    <row r="4" spans="1:36">
      <c r="A4" s="4" t="s">
        <v>54</v>
      </c>
      <c r="B4" s="14">
        <v>0</v>
      </c>
      <c r="C4" s="16">
        <v>0</v>
      </c>
      <c r="D4" s="16">
        <v>0</v>
      </c>
      <c r="E4" s="16">
        <v>0</v>
      </c>
      <c r="F4" s="16">
        <v>0</v>
      </c>
      <c r="G4" s="16">
        <v>0</v>
      </c>
      <c r="H4" s="16">
        <v>0</v>
      </c>
      <c r="I4" s="16">
        <v>2.5</v>
      </c>
      <c r="J4" s="16">
        <v>12</v>
      </c>
      <c r="K4" s="16">
        <v>15</v>
      </c>
      <c r="L4" s="16">
        <v>15</v>
      </c>
      <c r="M4" s="16">
        <v>30</v>
      </c>
      <c r="N4" s="16">
        <v>30</v>
      </c>
      <c r="O4" s="16">
        <v>40</v>
      </c>
      <c r="P4" s="16">
        <v>5</v>
      </c>
      <c r="Q4" s="16">
        <v>10</v>
      </c>
      <c r="R4" s="16">
        <v>10</v>
      </c>
      <c r="S4" s="16">
        <v>10</v>
      </c>
      <c r="T4" s="16">
        <v>10</v>
      </c>
      <c r="U4" s="16">
        <v>10</v>
      </c>
      <c r="V4" s="16">
        <v>0</v>
      </c>
      <c r="W4" s="16">
        <v>0</v>
      </c>
      <c r="X4" s="16">
        <v>0</v>
      </c>
      <c r="Y4" s="16">
        <v>0</v>
      </c>
      <c r="Z4" s="16">
        <v>0</v>
      </c>
      <c r="AA4" s="16">
        <v>0</v>
      </c>
      <c r="AB4" s="16">
        <v>0</v>
      </c>
      <c r="AC4" s="16">
        <v>0</v>
      </c>
      <c r="AD4" s="16">
        <v>0</v>
      </c>
      <c r="AE4" s="16">
        <v>0</v>
      </c>
      <c r="AF4" s="16">
        <v>0</v>
      </c>
      <c r="AG4" s="16">
        <v>0</v>
      </c>
      <c r="AH4" s="16">
        <v>0</v>
      </c>
      <c r="AI4" s="16">
        <v>0</v>
      </c>
      <c r="AJ4" s="16">
        <v>0</v>
      </c>
    </row>
    <row r="5" spans="1:36">
      <c r="A5" s="4" t="s">
        <v>55</v>
      </c>
      <c r="B5">
        <f>SUM($B6:B6)</f>
        <v>0</v>
      </c>
      <c r="C5" s="9">
        <f>SUM($B6:C6)</f>
        <v>0</v>
      </c>
      <c r="D5" s="9">
        <f>SUM($B6:D6)</f>
        <v>0</v>
      </c>
      <c r="E5" s="9">
        <f>SUM($B6:E6)</f>
        <v>0</v>
      </c>
      <c r="F5" s="9">
        <f>SUM($B6:F6)</f>
        <v>0</v>
      </c>
      <c r="G5" s="9">
        <f>SUM($B6:G6)</f>
        <v>0</v>
      </c>
      <c r="H5" s="9">
        <f>SUM($B6:H6)</f>
        <v>0</v>
      </c>
      <c r="I5" s="9">
        <f>SUM($B6:I6)</f>
        <v>0</v>
      </c>
      <c r="J5" s="9">
        <f>SUM($B6:J6)</f>
        <v>0</v>
      </c>
      <c r="K5" s="9">
        <f>SUM($B6:K6)</f>
        <v>0</v>
      </c>
      <c r="L5" s="9">
        <f>SUM($B6:L6)</f>
        <v>0</v>
      </c>
      <c r="M5" s="9">
        <f>SUM($B6:M6)</f>
        <v>0</v>
      </c>
      <c r="N5" s="9">
        <f>SUM($B6:N6)</f>
        <v>0</v>
      </c>
      <c r="O5" s="9">
        <f>SUM($B6:O6)</f>
        <v>0</v>
      </c>
      <c r="P5" s="9">
        <f>SUM($B6:P6)</f>
        <v>0</v>
      </c>
      <c r="Q5" s="9">
        <f>SUM($B6:Q6)</f>
        <v>14</v>
      </c>
      <c r="R5" s="9">
        <f>SUM($B6:R6)</f>
        <v>40</v>
      </c>
      <c r="S5" s="9">
        <f>SUM($B6:S6)</f>
        <v>44</v>
      </c>
      <c r="T5" s="9">
        <f>SUM($B6:T6)</f>
        <v>55</v>
      </c>
      <c r="U5" s="9">
        <f>SUM($B6:U6)</f>
        <v>66</v>
      </c>
      <c r="V5" s="9">
        <f>SUM($B6:V6)</f>
        <v>66</v>
      </c>
      <c r="W5" s="9">
        <f>SUM($B6:W6)</f>
        <v>66</v>
      </c>
      <c r="X5" s="9">
        <f>SUM($B6:X6)</f>
        <v>66</v>
      </c>
      <c r="Y5" s="9">
        <f>SUM($B6:Y6)</f>
        <v>66</v>
      </c>
      <c r="Z5" s="9">
        <f>SUM($B6:Z6)</f>
        <v>66</v>
      </c>
      <c r="AA5" s="9">
        <f>SUM($B6:AA6)</f>
        <v>66</v>
      </c>
      <c r="AB5" s="9">
        <f>SUM($B6:AB6)</f>
        <v>66</v>
      </c>
      <c r="AC5" s="9">
        <f>SUM($B6:AC6)</f>
        <v>66</v>
      </c>
      <c r="AD5" s="9">
        <f>SUM($B6:AD6)</f>
        <v>66</v>
      </c>
      <c r="AE5" s="9">
        <f>SUM($B6:AE6)</f>
        <v>66</v>
      </c>
      <c r="AF5" s="9">
        <f>SUM($B6:AF6)</f>
        <v>66</v>
      </c>
      <c r="AG5" s="9">
        <f>SUM($B6:AG6)</f>
        <v>66</v>
      </c>
      <c r="AH5" s="9">
        <f>SUM($B6:AH6)</f>
        <v>66</v>
      </c>
      <c r="AI5" s="9">
        <f>SUM($B6:AI6)</f>
        <v>66</v>
      </c>
      <c r="AJ5" s="9">
        <f>SUM($B6:AJ6)</f>
        <v>66</v>
      </c>
    </row>
    <row r="6" spans="1:36">
      <c r="A6" s="4" t="s">
        <v>56</v>
      </c>
      <c r="B6">
        <v>0</v>
      </c>
      <c r="C6" s="9">
        <v>0</v>
      </c>
      <c r="D6" s="9">
        <v>0</v>
      </c>
      <c r="E6" s="9">
        <v>0</v>
      </c>
      <c r="F6" s="9">
        <v>0</v>
      </c>
      <c r="G6" s="9">
        <v>0</v>
      </c>
      <c r="H6" s="9">
        <v>0</v>
      </c>
      <c r="I6" s="9">
        <v>0</v>
      </c>
      <c r="J6" s="9">
        <v>0</v>
      </c>
      <c r="K6" s="9">
        <v>0</v>
      </c>
      <c r="L6" s="9">
        <v>0</v>
      </c>
      <c r="M6" s="9">
        <v>0</v>
      </c>
      <c r="N6" s="9">
        <v>0</v>
      </c>
      <c r="O6" s="9">
        <v>0</v>
      </c>
      <c r="P6" s="9">
        <v>0</v>
      </c>
      <c r="Q6" s="9">
        <v>14</v>
      </c>
      <c r="R6" s="9">
        <v>26</v>
      </c>
      <c r="S6" s="9">
        <v>4</v>
      </c>
      <c r="T6" s="9">
        <v>11</v>
      </c>
      <c r="U6" s="9">
        <v>11</v>
      </c>
      <c r="V6" s="9">
        <v>0</v>
      </c>
      <c r="W6" s="9"/>
      <c r="X6" s="9"/>
      <c r="Y6" s="9"/>
      <c r="Z6" s="9"/>
      <c r="AA6" s="9"/>
      <c r="AB6" s="9"/>
      <c r="AC6" s="9"/>
      <c r="AD6" s="9"/>
      <c r="AE6" s="9"/>
      <c r="AF6" s="9"/>
      <c r="AG6" s="9"/>
      <c r="AH6" s="9"/>
      <c r="AI6" s="9"/>
      <c r="AJ6" s="9"/>
    </row>
    <row r="8" spans="1:36">
      <c r="D8" s="20"/>
      <c r="E8" s="20"/>
      <c r="F8" s="20"/>
      <c r="G8" s="20"/>
      <c r="H8" s="20"/>
    </row>
    <row r="9" spans="1:36">
      <c r="D9" s="19"/>
      <c r="E9" s="19"/>
      <c r="F9" s="19"/>
      <c r="G9" s="19"/>
      <c r="H9" s="20"/>
    </row>
    <row r="10" spans="1:36">
      <c r="D10" s="19"/>
      <c r="E10" s="19">
        <v>50000</v>
      </c>
      <c r="F10" s="19" t="s">
        <v>57</v>
      </c>
      <c r="G10" s="19"/>
      <c r="H10" s="20"/>
    </row>
    <row r="11" spans="1:36">
      <c r="D11" s="19"/>
      <c r="E11" s="19">
        <f t="shared" ref="E11:E17" si="2">E10*1.03</f>
        <v>51500</v>
      </c>
      <c r="F11" s="19">
        <v>2022</v>
      </c>
      <c r="G11" s="19"/>
      <c r="H11" s="20"/>
    </row>
    <row r="12" spans="1:36">
      <c r="D12" s="19"/>
      <c r="E12" s="19">
        <f t="shared" si="2"/>
        <v>53045</v>
      </c>
      <c r="F12" s="19">
        <f>F11+1</f>
        <v>2023</v>
      </c>
      <c r="G12" s="19"/>
      <c r="H12" s="20"/>
    </row>
    <row r="13" spans="1:36">
      <c r="D13" s="19"/>
      <c r="E13" s="19"/>
      <c r="F13" s="19">
        <f>F12+1</f>
        <v>2024</v>
      </c>
      <c r="G13" s="19"/>
      <c r="H13" s="20"/>
    </row>
    <row r="14" spans="1:36">
      <c r="D14" s="19"/>
      <c r="E14" s="19">
        <f t="shared" si="2"/>
        <v>0</v>
      </c>
      <c r="F14" s="19">
        <f>F13+1</f>
        <v>2025</v>
      </c>
      <c r="G14" s="19"/>
      <c r="H14" s="20"/>
    </row>
    <row r="15" spans="1:36">
      <c r="D15" s="19"/>
      <c r="E15" s="19">
        <f t="shared" si="2"/>
        <v>0</v>
      </c>
      <c r="F15" s="19">
        <v>2026</v>
      </c>
      <c r="G15" s="19"/>
      <c r="H15" s="20"/>
    </row>
    <row r="16" spans="1:36">
      <c r="D16" s="19"/>
      <c r="E16" s="19">
        <f t="shared" si="2"/>
        <v>0</v>
      </c>
      <c r="F16" s="19">
        <v>2027</v>
      </c>
      <c r="G16" s="19"/>
      <c r="H16" s="20"/>
    </row>
    <row r="17" spans="1:36">
      <c r="D17" s="19"/>
      <c r="E17" s="19">
        <f t="shared" si="2"/>
        <v>0</v>
      </c>
      <c r="F17" s="19">
        <v>2028</v>
      </c>
      <c r="G17" s="19"/>
      <c r="H17" s="20"/>
    </row>
    <row r="18" spans="1:36">
      <c r="D18" s="19"/>
      <c r="E18" s="19"/>
      <c r="F18" s="19"/>
      <c r="G18" s="19"/>
      <c r="H18" s="20"/>
    </row>
    <row r="19" spans="1:36">
      <c r="D19" s="19"/>
      <c r="E19" s="19"/>
      <c r="F19" s="19"/>
      <c r="G19" s="19"/>
      <c r="H19" s="20"/>
    </row>
    <row r="20" spans="1:36">
      <c r="D20" s="19"/>
      <c r="E20" s="19"/>
      <c r="F20" s="19"/>
      <c r="G20" s="19"/>
      <c r="H20" s="20"/>
    </row>
    <row r="21" spans="1:36">
      <c r="D21" s="19"/>
      <c r="E21" s="19"/>
      <c r="F21" s="19"/>
      <c r="G21" s="19"/>
      <c r="H21" s="20"/>
    </row>
    <row r="22" spans="1:36">
      <c r="D22" s="20"/>
      <c r="E22" s="20"/>
      <c r="F22" s="20"/>
      <c r="G22" s="20"/>
      <c r="H22" s="20"/>
    </row>
    <row r="28" spans="1:36">
      <c r="A28" s="3" t="s">
        <v>41</v>
      </c>
      <c r="B28" s="6" t="s">
        <v>2</v>
      </c>
      <c r="C28" s="6" t="s">
        <v>3</v>
      </c>
      <c r="D28" s="6" t="s">
        <v>4</v>
      </c>
      <c r="E28" s="6" t="s">
        <v>5</v>
      </c>
      <c r="F28" s="6" t="s">
        <v>6</v>
      </c>
      <c r="G28" s="6" t="s">
        <v>7</v>
      </c>
      <c r="H28" s="6" t="s">
        <v>8</v>
      </c>
      <c r="I28" s="6" t="s">
        <v>9</v>
      </c>
      <c r="J28" s="6" t="s">
        <v>10</v>
      </c>
      <c r="K28" s="6" t="s">
        <v>11</v>
      </c>
      <c r="L28" s="6" t="s">
        <v>12</v>
      </c>
      <c r="M28" s="6" t="s">
        <v>13</v>
      </c>
      <c r="N28" s="6" t="s">
        <v>14</v>
      </c>
      <c r="O28" s="6" t="s">
        <v>15</v>
      </c>
      <c r="P28" s="6" t="s">
        <v>16</v>
      </c>
      <c r="Q28" s="6" t="s">
        <v>17</v>
      </c>
      <c r="R28" s="6" t="s">
        <v>18</v>
      </c>
      <c r="S28" s="6" t="s">
        <v>19</v>
      </c>
      <c r="T28" s="6" t="s">
        <v>20</v>
      </c>
      <c r="U28" s="6" t="s">
        <v>21</v>
      </c>
      <c r="V28" s="6" t="s">
        <v>22</v>
      </c>
      <c r="W28" s="6" t="s">
        <v>23</v>
      </c>
      <c r="X28" s="6" t="s">
        <v>24</v>
      </c>
      <c r="Y28" s="6" t="s">
        <v>25</v>
      </c>
      <c r="Z28" s="6" t="s">
        <v>26</v>
      </c>
      <c r="AA28" s="17" t="s">
        <v>27</v>
      </c>
      <c r="AB28" s="17" t="s">
        <v>28</v>
      </c>
      <c r="AC28" s="6" t="s">
        <v>29</v>
      </c>
      <c r="AD28" s="6" t="s">
        <v>30</v>
      </c>
      <c r="AE28" s="17" t="s">
        <v>31</v>
      </c>
      <c r="AF28" s="17" t="s">
        <v>32</v>
      </c>
      <c r="AG28" s="6" t="s">
        <v>33</v>
      </c>
      <c r="AH28" s="6" t="s">
        <v>34</v>
      </c>
      <c r="AI28" s="17" t="s">
        <v>35</v>
      </c>
      <c r="AJ28" s="17" t="s">
        <v>36</v>
      </c>
    </row>
    <row r="29" spans="1:36">
      <c r="A29" s="5" t="s">
        <v>53</v>
      </c>
      <c r="B29" s="1">
        <f>SUM($B30:B30)</f>
        <v>0</v>
      </c>
      <c r="C29" s="1">
        <f>SUM($B30:C30)</f>
        <v>0</v>
      </c>
      <c r="D29" s="1">
        <v>0</v>
      </c>
      <c r="E29" s="1">
        <v>0</v>
      </c>
      <c r="F29" s="1">
        <v>0</v>
      </c>
      <c r="G29" s="1">
        <v>0</v>
      </c>
      <c r="H29" s="1">
        <v>0</v>
      </c>
      <c r="I29" s="1">
        <v>0</v>
      </c>
      <c r="J29" s="1">
        <f>J30</f>
        <v>1</v>
      </c>
      <c r="K29" s="1">
        <f>J30+K30</f>
        <v>9</v>
      </c>
      <c r="L29" s="1">
        <f>K29+L30</f>
        <v>14</v>
      </c>
      <c r="M29" s="1">
        <f t="shared" ref="M29:W29" si="3">L29+M30</f>
        <v>16</v>
      </c>
      <c r="N29" s="1">
        <f t="shared" si="3"/>
        <v>17</v>
      </c>
      <c r="O29" s="1">
        <f t="shared" si="3"/>
        <v>18</v>
      </c>
      <c r="P29" s="1">
        <f t="shared" si="3"/>
        <v>19</v>
      </c>
      <c r="Q29" s="1">
        <f t="shared" si="3"/>
        <v>20</v>
      </c>
      <c r="R29" s="1">
        <f t="shared" si="3"/>
        <v>21</v>
      </c>
      <c r="S29" s="1">
        <f t="shared" si="3"/>
        <v>22</v>
      </c>
      <c r="T29" s="1">
        <f t="shared" si="3"/>
        <v>27</v>
      </c>
      <c r="U29" s="1">
        <f t="shared" si="3"/>
        <v>32</v>
      </c>
      <c r="V29" s="1">
        <f t="shared" si="3"/>
        <v>32</v>
      </c>
      <c r="W29" s="1">
        <f t="shared" si="3"/>
        <v>222</v>
      </c>
      <c r="X29" s="1">
        <f>W29+X30</f>
        <v>222</v>
      </c>
      <c r="Y29" s="1">
        <f>X29+Y30</f>
        <v>222</v>
      </c>
      <c r="Z29" s="1">
        <f>Y29+Z30</f>
        <v>222</v>
      </c>
      <c r="AA29" s="1">
        <f>Z29+AA30</f>
        <v>222</v>
      </c>
      <c r="AB29" s="1">
        <f t="shared" ref="AB29:AJ29" si="4">AA29+AB30</f>
        <v>222</v>
      </c>
      <c r="AC29" s="1">
        <f t="shared" si="4"/>
        <v>222</v>
      </c>
      <c r="AD29" s="1">
        <f t="shared" si="4"/>
        <v>222</v>
      </c>
      <c r="AE29" s="1">
        <f t="shared" si="4"/>
        <v>222</v>
      </c>
      <c r="AF29" s="1">
        <f t="shared" si="4"/>
        <v>222</v>
      </c>
      <c r="AG29" s="1">
        <f t="shared" si="4"/>
        <v>222</v>
      </c>
      <c r="AH29" s="1">
        <f t="shared" si="4"/>
        <v>222</v>
      </c>
      <c r="AI29" s="1">
        <f t="shared" si="4"/>
        <v>222</v>
      </c>
      <c r="AJ29" s="1">
        <f t="shared" si="4"/>
        <v>222</v>
      </c>
    </row>
    <row r="30" spans="1:36">
      <c r="A30" s="4" t="s">
        <v>58</v>
      </c>
      <c r="B30" s="14">
        <v>0</v>
      </c>
      <c r="C30" s="16">
        <v>0</v>
      </c>
      <c r="D30" s="16">
        <v>0</v>
      </c>
      <c r="E30" s="16">
        <v>0</v>
      </c>
      <c r="F30" s="16">
        <v>0</v>
      </c>
      <c r="G30" s="16">
        <v>0</v>
      </c>
      <c r="H30" s="16">
        <v>0</v>
      </c>
      <c r="I30" s="16">
        <v>0</v>
      </c>
      <c r="J30" s="16">
        <v>1</v>
      </c>
      <c r="K30" s="16">
        <v>8</v>
      </c>
      <c r="L30" s="16">
        <v>5</v>
      </c>
      <c r="M30" s="16">
        <v>2</v>
      </c>
      <c r="N30" s="16">
        <v>1</v>
      </c>
      <c r="O30" s="16">
        <v>1</v>
      </c>
      <c r="P30" s="16">
        <v>1</v>
      </c>
      <c r="Q30" s="16">
        <v>1</v>
      </c>
      <c r="R30" s="16">
        <v>1</v>
      </c>
      <c r="S30" s="16">
        <v>1</v>
      </c>
      <c r="T30" s="16">
        <v>5</v>
      </c>
      <c r="U30" s="16">
        <v>5</v>
      </c>
      <c r="V30" s="16">
        <v>0</v>
      </c>
      <c r="W30" s="16">
        <v>190</v>
      </c>
      <c r="X30" s="16">
        <v>0</v>
      </c>
      <c r="Y30" s="16">
        <v>0</v>
      </c>
      <c r="Z30" s="16">
        <v>0</v>
      </c>
      <c r="AA30" s="16">
        <v>0</v>
      </c>
      <c r="AB30" s="16">
        <v>0</v>
      </c>
      <c r="AC30" s="16">
        <v>0</v>
      </c>
      <c r="AD30" s="16">
        <v>0</v>
      </c>
      <c r="AE30" s="16">
        <v>0</v>
      </c>
      <c r="AF30" s="16">
        <v>0</v>
      </c>
      <c r="AG30" s="16">
        <v>0</v>
      </c>
      <c r="AH30" s="16">
        <v>0</v>
      </c>
      <c r="AI30" s="16">
        <v>0</v>
      </c>
      <c r="AJ30" s="16">
        <v>0</v>
      </c>
    </row>
    <row r="31" spans="1:36">
      <c r="A31" s="4" t="s">
        <v>55</v>
      </c>
      <c r="B31" s="1">
        <f>SUM($B32:B32)</f>
        <v>0</v>
      </c>
      <c r="C31" s="9">
        <f>SUM($B32:C32)</f>
        <v>0</v>
      </c>
      <c r="D31" s="9">
        <f>SUM($B32:D32)</f>
        <v>0</v>
      </c>
      <c r="E31" s="9">
        <f>SUM($B32:E32)</f>
        <v>0</v>
      </c>
      <c r="F31" s="9">
        <f>SUM($B32:F32)</f>
        <v>0</v>
      </c>
      <c r="G31" s="9">
        <f>SUM($B32:G32)</f>
        <v>0</v>
      </c>
      <c r="H31" s="9">
        <f>SUM($B32:H32)</f>
        <v>0</v>
      </c>
      <c r="I31" s="9">
        <f>SUM($B32:I32)</f>
        <v>0</v>
      </c>
      <c r="J31" s="9">
        <f>SUM($B32:J32)</f>
        <v>0</v>
      </c>
      <c r="K31" s="9">
        <f>SUM($B32:K32)</f>
        <v>0</v>
      </c>
      <c r="L31" s="9">
        <f>SUM($B32:L32)</f>
        <v>0</v>
      </c>
      <c r="M31" s="9">
        <f>SUM($B32:M32)</f>
        <v>0</v>
      </c>
      <c r="N31" s="9">
        <f>SUM($B32:N32)</f>
        <v>0</v>
      </c>
      <c r="O31" s="9">
        <f>SUM($B32:O32)</f>
        <v>0</v>
      </c>
      <c r="P31" s="9">
        <f>SUM($B32:P32)</f>
        <v>0</v>
      </c>
      <c r="Q31" s="9">
        <f>SUM($B32:Q32)</f>
        <v>0</v>
      </c>
      <c r="R31" s="9">
        <f>SUM($B32:R32)</f>
        <v>0</v>
      </c>
      <c r="S31" s="9">
        <f>SUM($B32:S32)</f>
        <v>0</v>
      </c>
      <c r="T31" s="9">
        <f>SUM($B32:T32)</f>
        <v>0</v>
      </c>
      <c r="U31" s="9">
        <f>SUM($B32:U32)</f>
        <v>0</v>
      </c>
      <c r="V31" s="9">
        <f>SUM($B32:V32)</f>
        <v>0</v>
      </c>
      <c r="W31" s="9">
        <f>SUM($B32:W32)</f>
        <v>0</v>
      </c>
      <c r="X31" s="9">
        <f>SUM($B32:X32)</f>
        <v>0</v>
      </c>
      <c r="Y31" s="9">
        <f>SUM($B32:Y32)</f>
        <v>0</v>
      </c>
      <c r="Z31" s="9">
        <f>SUM($B32:Z32)</f>
        <v>0</v>
      </c>
      <c r="AA31" s="9">
        <f>SUM($B32:AA32)</f>
        <v>0</v>
      </c>
      <c r="AB31" s="9">
        <f>SUM($B32:AB32)</f>
        <v>0</v>
      </c>
      <c r="AC31" s="9">
        <f>SUM($B32:AC32)</f>
        <v>0</v>
      </c>
      <c r="AD31" s="9">
        <f>SUM($B32:AD32)</f>
        <v>0</v>
      </c>
      <c r="AE31" s="9">
        <f>SUM($B32:AE32)</f>
        <v>0</v>
      </c>
      <c r="AF31" s="9">
        <f>SUM($B32:AF32)</f>
        <v>0</v>
      </c>
      <c r="AG31" s="9">
        <f>SUM($B32:AG32)</f>
        <v>0</v>
      </c>
      <c r="AH31" s="9">
        <f>SUM($B32:AH32)</f>
        <v>0</v>
      </c>
      <c r="AI31" s="9">
        <f>SUM($B32:AI32)</f>
        <v>0</v>
      </c>
      <c r="AJ31" s="9">
        <f>SUM($B32:AJ32)</f>
        <v>0</v>
      </c>
    </row>
    <row r="32" spans="1:36">
      <c r="A32" s="4" t="s">
        <v>59</v>
      </c>
      <c r="B32">
        <v>0</v>
      </c>
      <c r="C32" s="9">
        <v>0</v>
      </c>
      <c r="D32" s="9">
        <v>0</v>
      </c>
      <c r="E32" s="9">
        <v>0</v>
      </c>
      <c r="F32" s="9">
        <v>0</v>
      </c>
      <c r="G32" s="9">
        <v>0</v>
      </c>
      <c r="H32" s="9">
        <v>0</v>
      </c>
      <c r="I32" s="9">
        <v>0</v>
      </c>
      <c r="J32" s="9">
        <v>0</v>
      </c>
      <c r="K32" s="9">
        <v>0</v>
      </c>
      <c r="L32" s="9">
        <v>0</v>
      </c>
      <c r="M32" s="9">
        <v>0</v>
      </c>
      <c r="N32" s="9">
        <v>0</v>
      </c>
      <c r="O32" s="9">
        <v>0</v>
      </c>
      <c r="P32" s="9">
        <v>0</v>
      </c>
      <c r="Q32" s="9">
        <v>0</v>
      </c>
      <c r="R32" s="9">
        <v>0</v>
      </c>
      <c r="S32" s="9">
        <v>0</v>
      </c>
      <c r="T32" s="9">
        <v>0</v>
      </c>
      <c r="U32" s="9">
        <v>0</v>
      </c>
      <c r="V32" s="9">
        <v>0</v>
      </c>
      <c r="W32" s="9"/>
      <c r="X32" s="9"/>
      <c r="Y32" s="9"/>
      <c r="Z32" s="9"/>
      <c r="AA32" s="9"/>
      <c r="AB32" s="9"/>
      <c r="AC32" s="9"/>
      <c r="AD32" s="9"/>
      <c r="AE32" s="9"/>
      <c r="AF32" s="9"/>
      <c r="AG32" s="9"/>
      <c r="AH32" s="9"/>
      <c r="AI32" s="9"/>
      <c r="AJ32" s="9"/>
    </row>
    <row r="34" spans="7:7">
      <c r="G34" s="18"/>
    </row>
    <row r="52" spans="1:36">
      <c r="A52" s="3" t="s">
        <v>60</v>
      </c>
      <c r="B52" s="6" t="s">
        <v>2</v>
      </c>
      <c r="C52" s="6" t="s">
        <v>3</v>
      </c>
      <c r="D52" s="6" t="s">
        <v>4</v>
      </c>
      <c r="E52" s="6" t="s">
        <v>5</v>
      </c>
      <c r="F52" s="6" t="s">
        <v>6</v>
      </c>
      <c r="G52" s="6" t="s">
        <v>7</v>
      </c>
      <c r="H52" s="6" t="s">
        <v>8</v>
      </c>
      <c r="I52" s="6" t="s">
        <v>9</v>
      </c>
      <c r="J52" s="6" t="s">
        <v>10</v>
      </c>
      <c r="K52" s="6" t="s">
        <v>11</v>
      </c>
      <c r="L52" s="6" t="s">
        <v>12</v>
      </c>
      <c r="M52" s="6" t="s">
        <v>13</v>
      </c>
      <c r="N52" s="6" t="s">
        <v>14</v>
      </c>
      <c r="O52" s="6" t="s">
        <v>15</v>
      </c>
      <c r="P52" s="6" t="s">
        <v>16</v>
      </c>
      <c r="Q52" s="6" t="s">
        <v>17</v>
      </c>
      <c r="R52" s="6" t="s">
        <v>18</v>
      </c>
      <c r="S52" s="6" t="s">
        <v>19</v>
      </c>
      <c r="T52" s="6" t="s">
        <v>20</v>
      </c>
      <c r="U52" s="6" t="s">
        <v>21</v>
      </c>
      <c r="V52" s="6" t="s">
        <v>22</v>
      </c>
      <c r="W52" s="6" t="s">
        <v>23</v>
      </c>
      <c r="X52" s="6" t="s">
        <v>24</v>
      </c>
      <c r="Y52" s="6" t="s">
        <v>25</v>
      </c>
      <c r="Z52" s="6" t="s">
        <v>26</v>
      </c>
      <c r="AA52" s="17" t="s">
        <v>27</v>
      </c>
      <c r="AB52" s="17" t="s">
        <v>28</v>
      </c>
      <c r="AC52" s="6" t="s">
        <v>29</v>
      </c>
      <c r="AD52" s="6" t="s">
        <v>30</v>
      </c>
      <c r="AE52" s="17" t="s">
        <v>31</v>
      </c>
      <c r="AF52" s="17" t="s">
        <v>32</v>
      </c>
      <c r="AG52" s="6" t="s">
        <v>33</v>
      </c>
      <c r="AH52" s="6" t="s">
        <v>34</v>
      </c>
      <c r="AI52" s="17" t="s">
        <v>35</v>
      </c>
      <c r="AJ52" s="17" t="s">
        <v>36</v>
      </c>
    </row>
    <row r="53" spans="1:36">
      <c r="A53" s="5" t="s">
        <v>53</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c r="A54" s="4" t="s">
        <v>61</v>
      </c>
      <c r="B54">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20</v>
      </c>
      <c r="W54" s="29">
        <v>20</v>
      </c>
      <c r="X54" s="29">
        <v>20</v>
      </c>
      <c r="Y54" s="29">
        <v>30</v>
      </c>
      <c r="Z54" s="29">
        <v>30</v>
      </c>
      <c r="AA54" s="29">
        <v>0</v>
      </c>
      <c r="AB54" s="29">
        <v>0</v>
      </c>
      <c r="AC54" s="29">
        <v>0</v>
      </c>
      <c r="AD54" s="29">
        <v>0</v>
      </c>
      <c r="AE54" s="29">
        <v>0</v>
      </c>
      <c r="AF54" s="29">
        <v>0</v>
      </c>
      <c r="AG54" s="29">
        <v>0</v>
      </c>
      <c r="AH54" s="29">
        <v>38</v>
      </c>
      <c r="AI54" s="29">
        <v>0</v>
      </c>
      <c r="AJ54" s="29">
        <v>0</v>
      </c>
    </row>
    <row r="55" spans="1:36">
      <c r="A55" s="4" t="s">
        <v>55</v>
      </c>
      <c r="B55">
        <f>SUM($B56:B56)</f>
        <v>0</v>
      </c>
      <c r="C55" s="9">
        <f>B55+C56</f>
        <v>0</v>
      </c>
      <c r="D55" s="9">
        <f t="shared" ref="D55:AH55" si="8">C55+D56</f>
        <v>0</v>
      </c>
      <c r="E55" s="9">
        <f t="shared" si="8"/>
        <v>0</v>
      </c>
      <c r="F55" s="45">
        <f t="shared" si="8"/>
        <v>0</v>
      </c>
      <c r="G55" s="9">
        <f t="shared" si="8"/>
        <v>0</v>
      </c>
      <c r="H55" s="9">
        <f t="shared" si="8"/>
        <v>0</v>
      </c>
      <c r="I55" s="9">
        <f t="shared" si="8"/>
        <v>0</v>
      </c>
      <c r="J55" s="9">
        <f t="shared" si="8"/>
        <v>0</v>
      </c>
      <c r="K55" s="9">
        <f t="shared" si="8"/>
        <v>0</v>
      </c>
      <c r="L55" s="9">
        <f t="shared" si="8"/>
        <v>0</v>
      </c>
      <c r="M55" s="9">
        <f t="shared" si="8"/>
        <v>0</v>
      </c>
      <c r="N55" s="9">
        <f t="shared" si="8"/>
        <v>0</v>
      </c>
      <c r="O55" s="9">
        <f t="shared" si="8"/>
        <v>0</v>
      </c>
      <c r="P55" s="9">
        <f t="shared" si="8"/>
        <v>32</v>
      </c>
      <c r="Q55" s="9">
        <f t="shared" si="8"/>
        <v>32</v>
      </c>
      <c r="R55" s="9">
        <f t="shared" si="8"/>
        <v>32</v>
      </c>
      <c r="S55" s="9">
        <f t="shared" si="8"/>
        <v>32</v>
      </c>
      <c r="T55" s="9">
        <f t="shared" si="8"/>
        <v>32</v>
      </c>
      <c r="U55" s="9">
        <f t="shared" si="8"/>
        <v>32</v>
      </c>
      <c r="V55" s="9">
        <f t="shared" si="8"/>
        <v>32</v>
      </c>
      <c r="W55" s="9">
        <f t="shared" si="8"/>
        <v>32</v>
      </c>
      <c r="X55" s="9">
        <f t="shared" si="8"/>
        <v>32</v>
      </c>
      <c r="Y55" s="9">
        <f t="shared" si="8"/>
        <v>32</v>
      </c>
      <c r="Z55" s="9">
        <f t="shared" ref="Z55" si="9">Y55+Z56</f>
        <v>32</v>
      </c>
      <c r="AA55" s="9">
        <f t="shared" ref="AA55" si="10">Z55+AA56</f>
        <v>32</v>
      </c>
      <c r="AB55" s="9">
        <f t="shared" si="8"/>
        <v>32</v>
      </c>
      <c r="AC55" s="9">
        <f t="shared" si="8"/>
        <v>32</v>
      </c>
      <c r="AD55" s="9">
        <f t="shared" si="8"/>
        <v>32</v>
      </c>
      <c r="AE55" s="9">
        <f t="shared" si="8"/>
        <v>32</v>
      </c>
      <c r="AF55" s="9">
        <f t="shared" si="8"/>
        <v>32</v>
      </c>
      <c r="AG55" s="9">
        <f t="shared" si="8"/>
        <v>32</v>
      </c>
      <c r="AH55" s="9">
        <f t="shared" si="8"/>
        <v>32</v>
      </c>
      <c r="AI55" s="9">
        <f t="shared" ref="AI55" si="11">AH55+AI56</f>
        <v>32</v>
      </c>
      <c r="AJ55" s="9">
        <f t="shared" ref="AJ55" si="12">AI55+AJ56</f>
        <v>32</v>
      </c>
    </row>
    <row r="56" spans="1:36">
      <c r="A56" s="4" t="s">
        <v>62</v>
      </c>
      <c r="B56">
        <v>0</v>
      </c>
      <c r="C56" s="9">
        <v>0</v>
      </c>
      <c r="D56" s="9">
        <v>0</v>
      </c>
      <c r="E56" s="9">
        <v>0</v>
      </c>
      <c r="F56" s="45">
        <v>0</v>
      </c>
      <c r="G56" s="9">
        <v>0</v>
      </c>
      <c r="H56" s="9">
        <v>0</v>
      </c>
      <c r="I56" s="9">
        <v>0</v>
      </c>
      <c r="J56" s="9">
        <v>0</v>
      </c>
      <c r="K56" s="9">
        <v>0</v>
      </c>
      <c r="L56" s="9">
        <v>0</v>
      </c>
      <c r="M56" s="9">
        <v>0</v>
      </c>
      <c r="N56" s="9">
        <v>0</v>
      </c>
      <c r="O56" s="9">
        <v>0</v>
      </c>
      <c r="P56" s="9">
        <v>32</v>
      </c>
      <c r="Q56" s="9">
        <v>0</v>
      </c>
      <c r="R56" s="9">
        <v>0</v>
      </c>
      <c r="S56" s="9">
        <v>0</v>
      </c>
      <c r="T56" s="9">
        <v>0</v>
      </c>
      <c r="U56" s="9">
        <v>0</v>
      </c>
      <c r="V56" s="9">
        <v>0</v>
      </c>
      <c r="W56" s="9"/>
      <c r="X56" s="9"/>
      <c r="Y56" s="9"/>
      <c r="Z56" s="9"/>
      <c r="AA56" s="9"/>
      <c r="AB56" s="9"/>
      <c r="AC56" s="9"/>
      <c r="AD56" s="9"/>
      <c r="AE56" s="9"/>
      <c r="AF56" s="9"/>
      <c r="AG56" s="9"/>
      <c r="AH56" s="9"/>
      <c r="AI56" s="9"/>
      <c r="AJ56" s="9"/>
    </row>
    <row r="57" spans="1:36">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c r="F59" s="26"/>
      <c r="G59" s="26"/>
      <c r="H59" s="26"/>
      <c r="I59" s="26"/>
      <c r="J59" s="27"/>
      <c r="K59" s="27"/>
      <c r="L59" s="27"/>
      <c r="M59" s="27"/>
      <c r="N59" s="27"/>
      <c r="O59" s="26"/>
      <c r="Q59" s="26"/>
    </row>
    <row r="60" spans="1:36">
      <c r="F60" s="26"/>
      <c r="G60" s="26"/>
      <c r="H60" s="26"/>
      <c r="I60" s="26"/>
      <c r="J60" s="27"/>
      <c r="K60" s="27"/>
      <c r="L60" s="27"/>
      <c r="M60" s="27"/>
      <c r="N60" s="27"/>
      <c r="O60" s="26"/>
      <c r="Q60" s="26"/>
    </row>
    <row r="61" spans="1:36">
      <c r="F61" s="26"/>
      <c r="G61" s="26"/>
      <c r="H61" s="26"/>
      <c r="I61" s="26"/>
      <c r="J61" s="27"/>
      <c r="K61" s="27"/>
      <c r="L61" s="27"/>
      <c r="M61" s="27"/>
      <c r="N61" s="27"/>
      <c r="O61" s="26"/>
      <c r="Q61" s="26"/>
    </row>
    <row r="62" spans="1:36">
      <c r="F62" s="26"/>
      <c r="G62" s="26"/>
      <c r="H62" s="26"/>
      <c r="I62" s="26"/>
      <c r="J62" s="27"/>
      <c r="K62" s="27"/>
      <c r="L62" s="27"/>
      <c r="M62" s="27"/>
      <c r="N62" s="27"/>
      <c r="O62" s="26"/>
      <c r="Q62" s="26"/>
    </row>
    <row r="63" spans="1:36">
      <c r="F63" s="26"/>
      <c r="G63" s="26"/>
      <c r="H63" s="26"/>
      <c r="I63" s="26"/>
      <c r="J63" s="27"/>
      <c r="K63" s="27"/>
      <c r="L63" s="27"/>
      <c r="M63" s="27"/>
      <c r="N63" s="27"/>
      <c r="O63" s="26"/>
      <c r="Q63" s="26"/>
    </row>
    <row r="64" spans="1:36">
      <c r="F64" s="26"/>
      <c r="G64" s="26"/>
      <c r="H64" s="26"/>
      <c r="I64" s="26"/>
      <c r="J64" s="27"/>
      <c r="K64" s="27"/>
      <c r="L64" s="27"/>
      <c r="M64" s="27"/>
      <c r="N64" s="27"/>
      <c r="O64" s="26"/>
      <c r="Q64" s="26"/>
    </row>
    <row r="65" spans="1:36">
      <c r="F65" s="26"/>
      <c r="G65" s="26"/>
      <c r="H65" s="26"/>
      <c r="I65" s="26"/>
      <c r="J65" s="27"/>
      <c r="K65" s="27"/>
      <c r="L65" s="27"/>
      <c r="M65" s="27"/>
      <c r="N65" s="27"/>
      <c r="O65" s="26"/>
      <c r="Q65" s="26"/>
    </row>
    <row r="66" spans="1:36">
      <c r="F66" s="26"/>
      <c r="G66" s="26"/>
      <c r="H66" s="26"/>
      <c r="I66" s="26"/>
      <c r="J66" s="27"/>
      <c r="K66" s="27"/>
      <c r="L66" s="27"/>
      <c r="M66" s="27"/>
      <c r="N66" s="27"/>
      <c r="O66" s="26"/>
      <c r="Q66" s="26"/>
    </row>
    <row r="67" spans="1:36">
      <c r="F67" s="26"/>
      <c r="G67" s="26"/>
      <c r="H67" s="26"/>
      <c r="I67" s="26"/>
      <c r="J67" s="27"/>
      <c r="K67" s="27"/>
      <c r="L67" s="27"/>
      <c r="M67" s="27"/>
      <c r="N67" s="27"/>
      <c r="O67" s="26"/>
      <c r="Q67" s="26"/>
    </row>
    <row r="68" spans="1:36">
      <c r="F68" s="26"/>
      <c r="G68" s="26"/>
      <c r="H68" s="26"/>
      <c r="I68" s="26"/>
      <c r="J68" s="27"/>
      <c r="K68" s="27"/>
      <c r="L68" s="27"/>
      <c r="M68" s="27"/>
      <c r="N68" s="27"/>
      <c r="O68" s="26"/>
      <c r="Q68" s="26"/>
    </row>
    <row r="69" spans="1:36">
      <c r="F69" s="26"/>
      <c r="G69" s="26"/>
      <c r="H69" s="26"/>
      <c r="I69" s="26"/>
      <c r="J69" s="27"/>
      <c r="K69" s="27"/>
      <c r="L69" s="27"/>
      <c r="M69" s="27"/>
      <c r="N69" s="27"/>
      <c r="O69" s="26"/>
      <c r="Q69" s="26"/>
    </row>
    <row r="70" spans="1:36">
      <c r="F70" s="26"/>
      <c r="G70" s="26"/>
      <c r="H70" s="26"/>
      <c r="I70" s="26"/>
      <c r="J70" s="27"/>
      <c r="K70" s="27"/>
      <c r="L70" s="27"/>
      <c r="M70" s="27"/>
      <c r="N70" s="27"/>
      <c r="O70" s="26"/>
      <c r="Q70" s="26"/>
    </row>
    <row r="71" spans="1:36">
      <c r="F71" s="26"/>
      <c r="G71" s="26"/>
      <c r="H71" s="26"/>
      <c r="I71" s="26"/>
      <c r="J71" s="27"/>
      <c r="K71" s="27"/>
      <c r="L71" s="27"/>
      <c r="M71" s="27"/>
      <c r="N71" s="27"/>
      <c r="O71" s="26"/>
      <c r="Q71" s="26"/>
    </row>
    <row r="72" spans="1:36">
      <c r="F72" s="26"/>
      <c r="G72" s="26"/>
      <c r="H72" s="26"/>
      <c r="I72" s="26"/>
      <c r="J72" s="27"/>
      <c r="K72" s="27"/>
      <c r="L72" s="27"/>
      <c r="M72" s="27"/>
      <c r="N72" s="27"/>
      <c r="O72" s="26"/>
      <c r="Q72" s="26"/>
    </row>
    <row r="73" spans="1:36">
      <c r="F73" s="26"/>
      <c r="G73" s="26"/>
      <c r="H73" s="26"/>
      <c r="I73" s="26"/>
      <c r="J73" s="27"/>
      <c r="K73" s="27"/>
      <c r="L73" s="27"/>
      <c r="M73" s="27"/>
      <c r="N73" s="27"/>
      <c r="O73" s="26"/>
      <c r="Q73" s="26"/>
    </row>
    <row r="79" spans="1:36">
      <c r="A79" s="3" t="s">
        <v>63</v>
      </c>
      <c r="B79" s="6" t="s">
        <v>2</v>
      </c>
      <c r="C79" s="6" t="s">
        <v>3</v>
      </c>
      <c r="D79" s="6" t="s">
        <v>4</v>
      </c>
      <c r="E79" s="6" t="s">
        <v>5</v>
      </c>
      <c r="F79" s="6" t="s">
        <v>6</v>
      </c>
      <c r="G79" s="6" t="s">
        <v>7</v>
      </c>
      <c r="H79" s="6" t="s">
        <v>8</v>
      </c>
      <c r="I79" s="6" t="s">
        <v>9</v>
      </c>
      <c r="J79" s="6" t="s">
        <v>10</v>
      </c>
      <c r="K79" s="6" t="s">
        <v>11</v>
      </c>
      <c r="L79" s="6" t="s">
        <v>12</v>
      </c>
      <c r="M79" s="6" t="s">
        <v>13</v>
      </c>
      <c r="N79" s="6" t="s">
        <v>14</v>
      </c>
      <c r="O79" s="6" t="s">
        <v>15</v>
      </c>
      <c r="P79" s="6" t="s">
        <v>16</v>
      </c>
      <c r="Q79" s="6" t="s">
        <v>17</v>
      </c>
      <c r="R79" s="6" t="s">
        <v>18</v>
      </c>
      <c r="S79" s="6" t="s">
        <v>19</v>
      </c>
      <c r="T79" s="6" t="s">
        <v>20</v>
      </c>
      <c r="U79" s="6" t="s">
        <v>21</v>
      </c>
      <c r="V79" s="6" t="s">
        <v>22</v>
      </c>
      <c r="W79" s="6" t="s">
        <v>23</v>
      </c>
      <c r="X79" s="6" t="s">
        <v>24</v>
      </c>
      <c r="Y79" s="6" t="s">
        <v>25</v>
      </c>
      <c r="Z79" s="6" t="s">
        <v>26</v>
      </c>
      <c r="AA79" s="17" t="s">
        <v>27</v>
      </c>
      <c r="AB79" s="17" t="s">
        <v>28</v>
      </c>
      <c r="AC79" s="6" t="s">
        <v>29</v>
      </c>
      <c r="AD79" s="6" t="s">
        <v>30</v>
      </c>
      <c r="AE79" s="17" t="s">
        <v>31</v>
      </c>
      <c r="AF79" s="17" t="s">
        <v>32</v>
      </c>
      <c r="AG79" s="6" t="s">
        <v>33</v>
      </c>
      <c r="AH79" s="6" t="s">
        <v>34</v>
      </c>
      <c r="AI79" s="17" t="s">
        <v>35</v>
      </c>
      <c r="AJ79" s="17" t="s">
        <v>36</v>
      </c>
    </row>
    <row r="80" spans="1:36">
      <c r="A80" s="5" t="s">
        <v>53</v>
      </c>
      <c r="B80" s="1">
        <f>SUM($B81:B81)</f>
        <v>0</v>
      </c>
      <c r="C80" s="1">
        <f>B80+C81</f>
        <v>0</v>
      </c>
      <c r="D80" s="1">
        <f t="shared" ref="D80:AH80" si="13">C80+D81</f>
        <v>0</v>
      </c>
      <c r="E80" s="1">
        <f t="shared" si="13"/>
        <v>0</v>
      </c>
      <c r="F80" s="1">
        <f t="shared" si="13"/>
        <v>0</v>
      </c>
      <c r="G80" s="1">
        <f t="shared" si="13"/>
        <v>0</v>
      </c>
      <c r="H80" s="1">
        <f t="shared" si="13"/>
        <v>0</v>
      </c>
      <c r="I80" s="1">
        <f t="shared" si="13"/>
        <v>0</v>
      </c>
      <c r="J80" s="1">
        <f t="shared" si="13"/>
        <v>0</v>
      </c>
      <c r="K80" s="1">
        <f t="shared" si="13"/>
        <v>0</v>
      </c>
      <c r="L80" s="1">
        <f t="shared" si="13"/>
        <v>0</v>
      </c>
      <c r="M80" s="1">
        <f t="shared" si="13"/>
        <v>0</v>
      </c>
      <c r="N80" s="1">
        <f t="shared" si="13"/>
        <v>0</v>
      </c>
      <c r="O80" s="1">
        <f t="shared" si="13"/>
        <v>0</v>
      </c>
      <c r="P80" s="1">
        <f t="shared" si="13"/>
        <v>0</v>
      </c>
      <c r="Q80" s="1">
        <f t="shared" si="13"/>
        <v>0</v>
      </c>
      <c r="R80" s="1">
        <f t="shared" si="13"/>
        <v>0</v>
      </c>
      <c r="S80" s="1">
        <f t="shared" si="13"/>
        <v>0</v>
      </c>
      <c r="T80" s="1">
        <f t="shared" si="13"/>
        <v>0</v>
      </c>
      <c r="U80" s="1">
        <f t="shared" si="13"/>
        <v>10</v>
      </c>
      <c r="V80" s="1">
        <f t="shared" si="13"/>
        <v>10</v>
      </c>
      <c r="W80" s="1">
        <f t="shared" si="13"/>
        <v>10</v>
      </c>
      <c r="X80" s="1">
        <f t="shared" si="13"/>
        <v>10</v>
      </c>
      <c r="Y80" s="1">
        <f t="shared" si="13"/>
        <v>30</v>
      </c>
      <c r="Z80" s="1">
        <f t="shared" si="13"/>
        <v>30</v>
      </c>
      <c r="AA80" s="1">
        <f t="shared" si="13"/>
        <v>30</v>
      </c>
      <c r="AB80" s="1">
        <f t="shared" si="13"/>
        <v>30</v>
      </c>
      <c r="AC80" s="1">
        <f t="shared" si="13"/>
        <v>30</v>
      </c>
      <c r="AD80" s="1">
        <f t="shared" si="13"/>
        <v>41</v>
      </c>
      <c r="AE80" s="1">
        <f t="shared" si="13"/>
        <v>41</v>
      </c>
      <c r="AF80" s="1">
        <f t="shared" si="13"/>
        <v>41</v>
      </c>
      <c r="AG80" s="1">
        <f t="shared" si="13"/>
        <v>41</v>
      </c>
      <c r="AH80" s="1">
        <f t="shared" si="13"/>
        <v>41</v>
      </c>
      <c r="AI80" s="1">
        <f t="shared" ref="AI80" si="14">AH80+AI81</f>
        <v>41</v>
      </c>
      <c r="AJ80" s="1">
        <f t="shared" ref="AJ80" si="15">AI80+AJ81</f>
        <v>41</v>
      </c>
    </row>
    <row r="81" spans="1:36">
      <c r="A81" s="4" t="s">
        <v>61</v>
      </c>
      <c r="B81" s="1">
        <v>0</v>
      </c>
      <c r="C81" s="42">
        <v>0</v>
      </c>
      <c r="D81" s="42">
        <v>0</v>
      </c>
      <c r="E81" s="42">
        <v>0</v>
      </c>
      <c r="F81" s="42">
        <v>0</v>
      </c>
      <c r="G81" s="42">
        <v>0</v>
      </c>
      <c r="H81" s="42">
        <v>0</v>
      </c>
      <c r="I81" s="42">
        <v>0</v>
      </c>
      <c r="J81" s="42">
        <v>0</v>
      </c>
      <c r="K81" s="42">
        <v>0</v>
      </c>
      <c r="L81" s="42">
        <v>0</v>
      </c>
      <c r="M81" s="42">
        <v>0</v>
      </c>
      <c r="N81" s="42">
        <v>0</v>
      </c>
      <c r="O81" s="42">
        <v>0</v>
      </c>
      <c r="P81" s="42">
        <v>0</v>
      </c>
      <c r="Q81" s="42">
        <v>0</v>
      </c>
      <c r="R81" s="42">
        <v>0</v>
      </c>
      <c r="S81" s="42">
        <v>0</v>
      </c>
      <c r="T81" s="42">
        <v>0</v>
      </c>
      <c r="U81" s="42">
        <v>10</v>
      </c>
      <c r="V81" s="42">
        <v>0</v>
      </c>
      <c r="W81" s="42">
        <v>0</v>
      </c>
      <c r="X81" s="42">
        <v>0</v>
      </c>
      <c r="Y81" s="42">
        <v>20</v>
      </c>
      <c r="Z81" s="42">
        <v>0</v>
      </c>
      <c r="AA81" s="42">
        <v>0</v>
      </c>
      <c r="AB81" s="29">
        <v>0</v>
      </c>
      <c r="AC81" s="29">
        <v>0</v>
      </c>
      <c r="AD81" s="29">
        <v>11</v>
      </c>
      <c r="AE81" s="42">
        <v>0</v>
      </c>
      <c r="AF81" s="29">
        <v>0</v>
      </c>
      <c r="AG81" s="29">
        <v>0</v>
      </c>
      <c r="AH81" s="29">
        <v>0</v>
      </c>
      <c r="AI81" s="29">
        <v>0</v>
      </c>
      <c r="AJ81" s="29">
        <v>0</v>
      </c>
    </row>
    <row r="82" spans="1:36">
      <c r="A82" s="4" t="s">
        <v>55</v>
      </c>
      <c r="B82" s="1">
        <f>SUM($B83:B83)</f>
        <v>0</v>
      </c>
      <c r="C82" s="43">
        <f>SUM($B83:C83)</f>
        <v>0</v>
      </c>
      <c r="D82" s="43">
        <f>SUM($B83:D83)</f>
        <v>0</v>
      </c>
      <c r="E82" s="43">
        <f>SUM($B83:E83)</f>
        <v>0</v>
      </c>
      <c r="F82" s="43">
        <f>SUM($B83:F83)</f>
        <v>0</v>
      </c>
      <c r="G82" s="43">
        <f>SUM($B83:G83)</f>
        <v>0</v>
      </c>
      <c r="H82" s="43">
        <f>SUM($B83:H83)</f>
        <v>0</v>
      </c>
      <c r="I82" s="43">
        <f>SUM($B83:I83)</f>
        <v>0</v>
      </c>
      <c r="J82" s="43">
        <f>SUM($B83:J83)</f>
        <v>0</v>
      </c>
      <c r="K82" s="43">
        <f>SUM($B83:K83)</f>
        <v>0</v>
      </c>
      <c r="L82" s="43">
        <f>SUM($B83:L83)</f>
        <v>0</v>
      </c>
      <c r="M82" s="43">
        <f>SUM($B83:M83)</f>
        <v>0</v>
      </c>
      <c r="N82" s="43">
        <f>SUM($B83:N83)</f>
        <v>0</v>
      </c>
      <c r="O82" s="43">
        <f>SUM($B83:O83)</f>
        <v>0</v>
      </c>
      <c r="P82" s="43">
        <f>SUM($B83:P83)</f>
        <v>0</v>
      </c>
      <c r="Q82" s="43">
        <f>SUM($B83:Q83)</f>
        <v>0</v>
      </c>
      <c r="R82" s="43">
        <f>SUM($B83:R83)</f>
        <v>0</v>
      </c>
      <c r="S82" s="43">
        <f>SUM($B83:S83)</f>
        <v>0</v>
      </c>
      <c r="T82" s="43">
        <f>SUM($B83:T83)</f>
        <v>0</v>
      </c>
      <c r="U82" s="43">
        <f>SUM($B83:U83)</f>
        <v>0</v>
      </c>
      <c r="V82" s="43">
        <f>SUM($B83:V83)</f>
        <v>14</v>
      </c>
      <c r="W82" s="43">
        <f>SUM($B83:W83)</f>
        <v>14</v>
      </c>
      <c r="X82" s="43">
        <f>SUM($B83:X83)</f>
        <v>14</v>
      </c>
      <c r="Y82" s="43">
        <f>SUM($B83:Y83)</f>
        <v>14</v>
      </c>
      <c r="Z82" s="43">
        <f>SUM($B83:Z83)</f>
        <v>14</v>
      </c>
      <c r="AA82" s="43">
        <f>SUM($B83:AA83)</f>
        <v>14</v>
      </c>
      <c r="AB82" s="43">
        <f>SUM($B83:AB83)</f>
        <v>14</v>
      </c>
      <c r="AC82" s="43">
        <f>SUM($B83:AC83)</f>
        <v>14</v>
      </c>
      <c r="AD82" s="43">
        <f>SUM($B83:AD83)</f>
        <v>14</v>
      </c>
      <c r="AE82" s="43">
        <f>SUM($B83:AE83)</f>
        <v>14</v>
      </c>
      <c r="AF82" s="43">
        <f>SUM($B83:AF83)</f>
        <v>14</v>
      </c>
      <c r="AG82" s="43">
        <f>SUM($B83:AG83)</f>
        <v>14</v>
      </c>
      <c r="AH82" s="43">
        <f>SUM($B83:AH83)</f>
        <v>14</v>
      </c>
      <c r="AI82" s="43">
        <f>SUM($B83:AI83)</f>
        <v>14</v>
      </c>
      <c r="AJ82" s="43">
        <f>SUM($B83:AJ83)</f>
        <v>14</v>
      </c>
    </row>
    <row r="83" spans="1:36">
      <c r="A83" s="4" t="s">
        <v>64</v>
      </c>
      <c r="B83">
        <v>0</v>
      </c>
      <c r="C83" s="9">
        <v>0</v>
      </c>
      <c r="D83" s="9">
        <v>0</v>
      </c>
      <c r="E83" s="9">
        <v>0</v>
      </c>
      <c r="F83" s="9">
        <v>0</v>
      </c>
      <c r="G83" s="9">
        <v>0</v>
      </c>
      <c r="H83" s="9">
        <v>0</v>
      </c>
      <c r="I83" s="9">
        <v>0</v>
      </c>
      <c r="J83" s="9">
        <v>0</v>
      </c>
      <c r="K83" s="9">
        <v>0</v>
      </c>
      <c r="L83" s="9">
        <v>0</v>
      </c>
      <c r="M83" s="9">
        <v>0</v>
      </c>
      <c r="N83" s="9">
        <v>0</v>
      </c>
      <c r="O83" s="9">
        <v>0</v>
      </c>
      <c r="P83" s="9">
        <v>0</v>
      </c>
      <c r="Q83" s="9">
        <v>0</v>
      </c>
      <c r="R83" s="9">
        <v>0</v>
      </c>
      <c r="S83" s="9">
        <v>0</v>
      </c>
      <c r="T83" s="9">
        <v>0</v>
      </c>
      <c r="U83" s="9">
        <v>0</v>
      </c>
      <c r="V83" s="9">
        <v>14</v>
      </c>
      <c r="W83" s="9"/>
      <c r="X83" s="9"/>
      <c r="Y83" s="9"/>
      <c r="Z83" s="9"/>
      <c r="AA83" s="9"/>
      <c r="AB83" s="9"/>
      <c r="AC83" s="9"/>
      <c r="AD83" s="9"/>
      <c r="AE83" s="9"/>
      <c r="AF83" s="9"/>
      <c r="AG83" s="9"/>
      <c r="AH83" s="9"/>
      <c r="AI83" s="9"/>
      <c r="AJ83" s="9"/>
    </row>
    <row r="84" spans="1:36">
      <c r="A84" s="44"/>
      <c r="F84" s="26"/>
      <c r="G84" s="26"/>
      <c r="H84" s="26"/>
      <c r="I84" s="26"/>
      <c r="J84" s="26"/>
      <c r="K84" s="27"/>
      <c r="L84" s="27"/>
      <c r="M84" s="27"/>
      <c r="N84" s="27"/>
      <c r="O84" s="26"/>
      <c r="Q84" s="26"/>
    </row>
    <row r="102" spans="1:36">
      <c r="A102" s="3" t="s">
        <v>65</v>
      </c>
      <c r="B102" s="6" t="s">
        <v>2</v>
      </c>
      <c r="C102" s="6" t="s">
        <v>3</v>
      </c>
      <c r="D102" s="6" t="s">
        <v>4</v>
      </c>
      <c r="E102" s="6" t="s">
        <v>5</v>
      </c>
      <c r="F102" s="6" t="s">
        <v>6</v>
      </c>
      <c r="G102" s="6" t="s">
        <v>7</v>
      </c>
      <c r="H102" s="6" t="s">
        <v>8</v>
      </c>
      <c r="I102" s="6" t="s">
        <v>9</v>
      </c>
      <c r="J102" s="6" t="s">
        <v>10</v>
      </c>
      <c r="K102" s="6" t="s">
        <v>11</v>
      </c>
      <c r="L102" s="6" t="s">
        <v>12</v>
      </c>
      <c r="M102" s="6" t="s">
        <v>13</v>
      </c>
      <c r="N102" s="6" t="s">
        <v>14</v>
      </c>
      <c r="O102" s="6" t="s">
        <v>15</v>
      </c>
      <c r="P102" s="6" t="s">
        <v>16</v>
      </c>
      <c r="Q102" s="6" t="s">
        <v>17</v>
      </c>
      <c r="R102" s="6" t="s">
        <v>18</v>
      </c>
      <c r="S102" s="6" t="s">
        <v>19</v>
      </c>
      <c r="T102" s="6" t="s">
        <v>20</v>
      </c>
      <c r="U102" s="6" t="s">
        <v>21</v>
      </c>
      <c r="V102" s="6" t="s">
        <v>22</v>
      </c>
      <c r="W102" s="6" t="s">
        <v>23</v>
      </c>
      <c r="X102" s="6" t="s">
        <v>24</v>
      </c>
      <c r="Y102" s="6" t="s">
        <v>25</v>
      </c>
      <c r="Z102" s="6" t="s">
        <v>26</v>
      </c>
      <c r="AA102" s="17" t="s">
        <v>27</v>
      </c>
      <c r="AB102" s="17" t="s">
        <v>28</v>
      </c>
      <c r="AC102" s="6" t="s">
        <v>29</v>
      </c>
      <c r="AD102" s="6" t="s">
        <v>30</v>
      </c>
      <c r="AE102" s="17" t="s">
        <v>31</v>
      </c>
      <c r="AF102" s="17" t="s">
        <v>32</v>
      </c>
      <c r="AG102" s="6" t="s">
        <v>33</v>
      </c>
      <c r="AH102" s="6" t="s">
        <v>34</v>
      </c>
      <c r="AI102" s="17" t="s">
        <v>35</v>
      </c>
      <c r="AJ102" s="17" t="s">
        <v>36</v>
      </c>
    </row>
    <row r="103" spans="1:36">
      <c r="A103" s="5" t="s">
        <v>66</v>
      </c>
      <c r="B103" s="23">
        <f>SUM($B104:B104)</f>
        <v>0</v>
      </c>
      <c r="C103" s="23">
        <f>B103+C104</f>
        <v>0</v>
      </c>
      <c r="D103" s="23">
        <f t="shared" ref="D103:AJ103" si="16">C103+D104</f>
        <v>0</v>
      </c>
      <c r="E103" s="23">
        <f t="shared" si="16"/>
        <v>0</v>
      </c>
      <c r="F103" s="23">
        <f t="shared" si="16"/>
        <v>0</v>
      </c>
      <c r="G103" s="23">
        <f t="shared" si="16"/>
        <v>0</v>
      </c>
      <c r="H103" s="23">
        <f t="shared" si="16"/>
        <v>0</v>
      </c>
      <c r="I103" s="23">
        <f t="shared" si="16"/>
        <v>0</v>
      </c>
      <c r="J103" s="23">
        <f t="shared" si="16"/>
        <v>0</v>
      </c>
      <c r="K103" s="23">
        <f t="shared" si="16"/>
        <v>0</v>
      </c>
      <c r="L103" s="23">
        <f t="shared" si="16"/>
        <v>0</v>
      </c>
      <c r="M103" s="23">
        <f t="shared" si="16"/>
        <v>0</v>
      </c>
      <c r="N103" s="23">
        <f t="shared" si="16"/>
        <v>0</v>
      </c>
      <c r="O103" s="23">
        <f t="shared" si="16"/>
        <v>0</v>
      </c>
      <c r="P103" s="23">
        <f t="shared" si="16"/>
        <v>3</v>
      </c>
      <c r="Q103" s="23">
        <f t="shared" si="16"/>
        <v>3</v>
      </c>
      <c r="R103" s="23">
        <f t="shared" si="16"/>
        <v>3</v>
      </c>
      <c r="S103" s="23">
        <f t="shared" si="16"/>
        <v>3</v>
      </c>
      <c r="T103" s="23">
        <f t="shared" si="16"/>
        <v>7</v>
      </c>
      <c r="U103" s="23">
        <f t="shared" si="16"/>
        <v>7</v>
      </c>
      <c r="V103" s="23">
        <f t="shared" si="16"/>
        <v>11</v>
      </c>
      <c r="W103" s="23">
        <f t="shared" si="16"/>
        <v>11</v>
      </c>
      <c r="X103" s="23">
        <f t="shared" si="16"/>
        <v>15</v>
      </c>
      <c r="Y103" s="23">
        <f t="shared" si="16"/>
        <v>15</v>
      </c>
      <c r="Z103" s="23">
        <f t="shared" si="16"/>
        <v>15</v>
      </c>
      <c r="AA103" s="23">
        <f t="shared" si="16"/>
        <v>15</v>
      </c>
      <c r="AB103" s="23">
        <f t="shared" si="16"/>
        <v>15</v>
      </c>
      <c r="AC103" s="23">
        <f t="shared" si="16"/>
        <v>15</v>
      </c>
      <c r="AD103" s="23">
        <f t="shared" si="16"/>
        <v>15</v>
      </c>
      <c r="AE103" s="23">
        <f t="shared" si="16"/>
        <v>15</v>
      </c>
      <c r="AF103" s="23">
        <f t="shared" si="16"/>
        <v>19</v>
      </c>
      <c r="AG103" s="23">
        <f t="shared" si="16"/>
        <v>19</v>
      </c>
      <c r="AH103" s="23">
        <f t="shared" si="16"/>
        <v>19</v>
      </c>
      <c r="AI103" s="23">
        <f t="shared" si="16"/>
        <v>19</v>
      </c>
      <c r="AJ103" s="23">
        <f t="shared" si="16"/>
        <v>19</v>
      </c>
    </row>
    <row r="104" spans="1:36">
      <c r="A104" s="4" t="s">
        <v>67</v>
      </c>
      <c r="B104" s="1">
        <f t="shared" ref="B104:AI104" si="17">SUM(B110,B112,B114,B116,,B118)</f>
        <v>0</v>
      </c>
      <c r="C104" s="24">
        <f t="shared" si="17"/>
        <v>0</v>
      </c>
      <c r="D104" s="24">
        <f t="shared" si="17"/>
        <v>0</v>
      </c>
      <c r="E104" s="24">
        <f t="shared" si="17"/>
        <v>0</v>
      </c>
      <c r="F104" s="24">
        <f t="shared" si="17"/>
        <v>0</v>
      </c>
      <c r="G104" s="24">
        <f t="shared" si="17"/>
        <v>0</v>
      </c>
      <c r="H104" s="24">
        <f t="shared" si="17"/>
        <v>0</v>
      </c>
      <c r="I104" s="24">
        <v>0</v>
      </c>
      <c r="J104" s="24">
        <v>0</v>
      </c>
      <c r="K104" s="24">
        <v>0</v>
      </c>
      <c r="L104" s="24">
        <f t="shared" si="17"/>
        <v>0</v>
      </c>
      <c r="M104" s="24">
        <v>0</v>
      </c>
      <c r="N104" s="24">
        <v>0</v>
      </c>
      <c r="O104" s="24">
        <f t="shared" si="17"/>
        <v>0</v>
      </c>
      <c r="P104" s="24">
        <v>3</v>
      </c>
      <c r="Q104" s="24">
        <v>0</v>
      </c>
      <c r="R104" s="24">
        <v>0</v>
      </c>
      <c r="S104" s="24">
        <v>0</v>
      </c>
      <c r="T104" s="24">
        <v>4</v>
      </c>
      <c r="U104" s="24">
        <v>0</v>
      </c>
      <c r="V104" s="24">
        <v>4</v>
      </c>
      <c r="W104" s="24">
        <f t="shared" si="17"/>
        <v>0</v>
      </c>
      <c r="X104" s="24">
        <v>4</v>
      </c>
      <c r="Y104" s="24">
        <f t="shared" si="17"/>
        <v>0</v>
      </c>
      <c r="Z104" s="24">
        <f t="shared" si="17"/>
        <v>0</v>
      </c>
      <c r="AA104" s="24">
        <f t="shared" si="17"/>
        <v>0</v>
      </c>
      <c r="AB104" s="24">
        <f t="shared" si="17"/>
        <v>0</v>
      </c>
      <c r="AC104" s="24">
        <f t="shared" si="17"/>
        <v>0</v>
      </c>
      <c r="AD104" s="24">
        <f t="shared" si="17"/>
        <v>0</v>
      </c>
      <c r="AE104" s="24">
        <f t="shared" si="17"/>
        <v>0</v>
      </c>
      <c r="AF104" s="24">
        <v>4</v>
      </c>
      <c r="AG104" s="24">
        <f t="shared" si="17"/>
        <v>0</v>
      </c>
      <c r="AH104" s="24">
        <f t="shared" si="17"/>
        <v>0</v>
      </c>
      <c r="AI104" s="24">
        <f t="shared" si="17"/>
        <v>0</v>
      </c>
      <c r="AJ104" s="24">
        <v>0</v>
      </c>
    </row>
    <row r="105" spans="1:36">
      <c r="A105" s="4" t="s">
        <v>68</v>
      </c>
      <c r="B105" s="1">
        <f>SUM($B106:B106)</f>
        <v>0</v>
      </c>
      <c r="C105" s="25">
        <f>B105+C106</f>
        <v>0</v>
      </c>
      <c r="D105" s="25">
        <f t="shared" ref="D105" si="18">C105+D106</f>
        <v>0</v>
      </c>
      <c r="E105" s="25">
        <f t="shared" ref="E105" si="19">D105+E106</f>
        <v>0</v>
      </c>
      <c r="F105" s="25">
        <f t="shared" ref="F105" si="20">E105+F106</f>
        <v>0</v>
      </c>
      <c r="G105" s="25">
        <f t="shared" ref="G105" si="21">F105+G106</f>
        <v>0</v>
      </c>
      <c r="H105" s="25">
        <f t="shared" ref="H105" si="22">G105+H106</f>
        <v>0</v>
      </c>
      <c r="I105" s="25">
        <f t="shared" ref="I105" si="23">H105+I106</f>
        <v>0</v>
      </c>
      <c r="J105" s="25">
        <f t="shared" ref="J105" si="24">I105+J106</f>
        <v>0</v>
      </c>
      <c r="K105" s="25">
        <f t="shared" ref="K105" si="25">J105+K106</f>
        <v>0</v>
      </c>
      <c r="L105" s="25">
        <f t="shared" ref="L105" si="26">K105+L106</f>
        <v>0</v>
      </c>
      <c r="M105" s="25">
        <f t="shared" ref="M105" si="27">L105+M106</f>
        <v>0</v>
      </c>
      <c r="N105" s="25">
        <f t="shared" ref="N105" si="28">M105+N106</f>
        <v>0</v>
      </c>
      <c r="O105" s="25">
        <f t="shared" ref="O105" si="29">N105+O106</f>
        <v>0</v>
      </c>
      <c r="P105" s="25">
        <f t="shared" ref="P105" si="30">O105+P106</f>
        <v>0</v>
      </c>
      <c r="Q105" s="25">
        <f t="shared" ref="Q105" si="31">P105+Q106</f>
        <v>0</v>
      </c>
      <c r="R105" s="25">
        <f t="shared" ref="R105" si="32">Q105+R106</f>
        <v>1</v>
      </c>
      <c r="S105" s="25">
        <f>R105+S106</f>
        <v>4</v>
      </c>
      <c r="T105" s="25">
        <f>S105+T106</f>
        <v>4</v>
      </c>
      <c r="U105" s="25">
        <f t="shared" ref="U105" si="33">T105+U106</f>
        <v>6</v>
      </c>
      <c r="V105" s="25">
        <f t="shared" ref="V105" si="34">U105+V106</f>
        <v>7</v>
      </c>
      <c r="W105" s="25">
        <f t="shared" ref="W105" si="35">V105+W106</f>
        <v>7</v>
      </c>
      <c r="X105" s="25">
        <f t="shared" ref="X105" si="36">W105+X106</f>
        <v>7</v>
      </c>
      <c r="Y105" s="25">
        <f t="shared" ref="Y105" si="37">X105+Y106</f>
        <v>7</v>
      </c>
      <c r="Z105" s="25">
        <f t="shared" ref="Z105" si="38">Y105+Z106</f>
        <v>7</v>
      </c>
      <c r="AA105" s="25">
        <f t="shared" ref="AA105" si="39">Z105+AA106</f>
        <v>7</v>
      </c>
      <c r="AB105" s="25">
        <f t="shared" ref="AB105" si="40">AA105+AB106</f>
        <v>7</v>
      </c>
      <c r="AC105" s="25">
        <f t="shared" ref="AC105" si="41">AB105+AC106</f>
        <v>7</v>
      </c>
      <c r="AD105" s="25">
        <f t="shared" ref="AD105" si="42">AC105+AD106</f>
        <v>7</v>
      </c>
      <c r="AE105" s="25">
        <f t="shared" ref="AE105" si="43">AD105+AE106</f>
        <v>7</v>
      </c>
      <c r="AF105" s="25">
        <f t="shared" ref="AF105" si="44">AE105+AF106</f>
        <v>7</v>
      </c>
      <c r="AG105" s="25">
        <f t="shared" ref="AG105" si="45">AF105+AG106</f>
        <v>7</v>
      </c>
      <c r="AH105" s="25">
        <f t="shared" ref="AH105" si="46">AG105+AH106</f>
        <v>7</v>
      </c>
      <c r="AI105" s="25">
        <f t="shared" ref="AI105" si="47">AH105+AI106</f>
        <v>7</v>
      </c>
      <c r="AJ105" s="25">
        <f t="shared" ref="AJ105" si="48">AI105+AJ106</f>
        <v>7</v>
      </c>
    </row>
    <row r="106" spans="1:36">
      <c r="A106" s="4" t="s">
        <v>69</v>
      </c>
      <c r="B106" s="1">
        <v>0</v>
      </c>
      <c r="C106" s="9">
        <v>0</v>
      </c>
      <c r="D106" s="9">
        <v>0</v>
      </c>
      <c r="E106" s="9">
        <v>0</v>
      </c>
      <c r="F106" s="9">
        <v>0</v>
      </c>
      <c r="G106" s="9">
        <v>0</v>
      </c>
      <c r="H106" s="9">
        <v>0</v>
      </c>
      <c r="I106" s="9">
        <v>0</v>
      </c>
      <c r="J106" s="9">
        <v>0</v>
      </c>
      <c r="K106" s="9">
        <v>0</v>
      </c>
      <c r="L106" s="9">
        <v>0</v>
      </c>
      <c r="M106" s="9">
        <v>0</v>
      </c>
      <c r="N106" s="9">
        <v>0</v>
      </c>
      <c r="O106" s="9">
        <v>0</v>
      </c>
      <c r="P106" s="9">
        <v>0</v>
      </c>
      <c r="Q106" s="9">
        <v>0</v>
      </c>
      <c r="R106" s="9">
        <v>1</v>
      </c>
      <c r="S106" s="9">
        <v>3</v>
      </c>
      <c r="T106" s="9">
        <v>0</v>
      </c>
      <c r="U106" s="9">
        <v>2</v>
      </c>
      <c r="V106" s="9">
        <v>1</v>
      </c>
      <c r="W106" s="9"/>
      <c r="X106" s="9"/>
      <c r="Y106" s="9"/>
      <c r="Z106" s="9"/>
      <c r="AA106" s="9"/>
      <c r="AB106" s="9"/>
      <c r="AC106" s="9"/>
      <c r="AD106" s="9"/>
      <c r="AE106" s="9"/>
      <c r="AF106" s="9"/>
      <c r="AG106" s="9"/>
      <c r="AH106" s="9"/>
      <c r="AI106" s="9"/>
      <c r="AJ106" s="9"/>
    </row>
    <row r="107" spans="1:36">
      <c r="F107" s="26"/>
      <c r="G107" s="26"/>
      <c r="H107" s="26"/>
      <c r="I107" s="26"/>
      <c r="J107" s="27"/>
      <c r="K107" s="27"/>
      <c r="L107" s="27"/>
      <c r="M107" s="27"/>
      <c r="N107" s="27"/>
      <c r="O107" s="26"/>
      <c r="Q107" s="26"/>
    </row>
    <row r="108" spans="1:36">
      <c r="A108" s="28" t="s">
        <v>70</v>
      </c>
      <c r="F108" s="26"/>
      <c r="G108" s="26"/>
      <c r="H108" s="26"/>
      <c r="I108" s="26"/>
      <c r="J108" s="27"/>
      <c r="K108" s="27"/>
      <c r="L108" s="27"/>
      <c r="M108" s="27"/>
      <c r="N108" s="27"/>
      <c r="O108" s="26"/>
      <c r="Q108" s="26"/>
    </row>
    <row r="109" spans="1:36">
      <c r="A109" t="s">
        <v>71</v>
      </c>
      <c r="F109" s="26"/>
      <c r="G109" s="26"/>
      <c r="H109" s="26"/>
      <c r="I109" s="26"/>
      <c r="J109" s="27"/>
      <c r="K109" s="27"/>
      <c r="L109" s="27"/>
      <c r="M109" s="27"/>
      <c r="N109" s="27"/>
      <c r="O109" s="26"/>
      <c r="Q109" s="26"/>
    </row>
    <row r="110" spans="1:36" s="66" customFormat="1">
      <c r="A110" s="65" t="s">
        <v>72</v>
      </c>
      <c r="B110" s="66">
        <v>0</v>
      </c>
      <c r="F110" s="67"/>
      <c r="G110" s="67"/>
      <c r="H110" s="67"/>
      <c r="I110" s="67"/>
      <c r="J110" s="68"/>
      <c r="K110" s="68"/>
      <c r="L110" s="68"/>
      <c r="M110" s="68"/>
      <c r="N110" s="68"/>
      <c r="O110" s="67"/>
      <c r="Q110" s="67"/>
    </row>
    <row r="111" spans="1:36" s="66" customFormat="1">
      <c r="A111" s="66" t="s">
        <v>73</v>
      </c>
      <c r="F111" s="67"/>
      <c r="G111" s="67"/>
      <c r="H111" s="67"/>
      <c r="I111" s="67"/>
      <c r="J111" s="68"/>
      <c r="K111" s="68"/>
      <c r="L111" s="68"/>
      <c r="M111" s="68"/>
      <c r="N111" s="68"/>
      <c r="O111" s="67"/>
      <c r="Q111" s="67"/>
    </row>
    <row r="112" spans="1:36" s="66" customFormat="1">
      <c r="A112" s="65" t="s">
        <v>72</v>
      </c>
      <c r="B112" s="66">
        <v>0</v>
      </c>
      <c r="F112" s="67"/>
      <c r="G112" s="67"/>
      <c r="H112" s="67"/>
      <c r="I112" s="67"/>
      <c r="J112" s="68"/>
      <c r="K112" s="68"/>
      <c r="L112" s="68"/>
      <c r="M112" s="68"/>
      <c r="N112" s="68"/>
      <c r="O112" s="67"/>
      <c r="Q112" s="67"/>
    </row>
    <row r="113" spans="1:17" s="66" customFormat="1">
      <c r="A113" s="66" t="s">
        <v>74</v>
      </c>
      <c r="F113" s="67"/>
      <c r="G113" s="67"/>
      <c r="H113" s="67"/>
      <c r="I113" s="67"/>
      <c r="J113" s="68"/>
      <c r="K113" s="68"/>
      <c r="L113" s="68"/>
      <c r="M113" s="68"/>
      <c r="N113" s="68"/>
      <c r="O113" s="67"/>
      <c r="Q113" s="67"/>
    </row>
    <row r="114" spans="1:17" s="66" customFormat="1">
      <c r="A114" s="65" t="s">
        <v>72</v>
      </c>
      <c r="B114" s="66">
        <v>0</v>
      </c>
      <c r="F114" s="67"/>
      <c r="G114" s="67"/>
      <c r="H114" s="67"/>
      <c r="I114" s="67"/>
      <c r="J114" s="68"/>
      <c r="K114" s="68"/>
      <c r="L114" s="68"/>
      <c r="M114" s="68"/>
      <c r="N114" s="68"/>
      <c r="O114" s="67"/>
      <c r="Q114" s="67"/>
    </row>
    <row r="115" spans="1:17" s="66" customFormat="1">
      <c r="A115" s="66" t="s">
        <v>75</v>
      </c>
      <c r="F115" s="67"/>
      <c r="G115" s="67"/>
      <c r="H115" s="67"/>
      <c r="I115" s="67"/>
      <c r="J115" s="68"/>
      <c r="K115" s="68"/>
      <c r="L115" s="68"/>
      <c r="M115" s="68"/>
      <c r="N115" s="68"/>
      <c r="O115" s="67"/>
      <c r="Q115" s="67"/>
    </row>
    <row r="116" spans="1:17" s="66" customFormat="1">
      <c r="A116" s="65" t="s">
        <v>72</v>
      </c>
      <c r="B116" s="66">
        <v>0</v>
      </c>
      <c r="F116" s="67"/>
      <c r="G116" s="67"/>
      <c r="H116" s="67"/>
      <c r="I116" s="67"/>
      <c r="J116" s="68"/>
      <c r="K116" s="68"/>
      <c r="L116" s="68"/>
      <c r="M116" s="68"/>
      <c r="N116" s="68"/>
      <c r="O116" s="67"/>
      <c r="Q116" s="67"/>
    </row>
    <row r="117" spans="1:17" s="66" customFormat="1">
      <c r="A117" s="66" t="s">
        <v>76</v>
      </c>
      <c r="F117" s="67"/>
      <c r="G117" s="67"/>
      <c r="H117" s="67"/>
      <c r="I117" s="67"/>
      <c r="J117" s="68"/>
      <c r="K117" s="68"/>
      <c r="L117" s="68"/>
      <c r="M117" s="68"/>
      <c r="N117" s="68"/>
      <c r="O117" s="67"/>
      <c r="Q117" s="67"/>
    </row>
    <row r="118" spans="1:17" s="66" customFormat="1">
      <c r="A118" s="65" t="s">
        <v>72</v>
      </c>
      <c r="B118" s="66">
        <v>0</v>
      </c>
      <c r="F118" s="67"/>
      <c r="G118" s="67"/>
      <c r="H118" s="67"/>
      <c r="J118" s="68"/>
      <c r="K118" s="68"/>
      <c r="L118" s="68"/>
      <c r="M118" s="68"/>
      <c r="N118" s="68"/>
      <c r="O118" s="67"/>
      <c r="Q118" s="67"/>
    </row>
    <row r="119" spans="1:17" s="66" customFormat="1">
      <c r="A119" s="65"/>
      <c r="F119" s="67"/>
      <c r="G119" s="67"/>
      <c r="H119" s="67"/>
      <c r="J119" s="68"/>
      <c r="K119" s="68"/>
      <c r="L119" s="68"/>
      <c r="M119" s="68"/>
      <c r="N119" s="68"/>
      <c r="O119" s="67"/>
      <c r="Q119" s="67"/>
    </row>
    <row r="120" spans="1:17" s="66" customFormat="1">
      <c r="A120" s="65"/>
      <c r="F120" s="67"/>
      <c r="G120" s="67"/>
      <c r="H120" s="67"/>
      <c r="J120" s="68"/>
      <c r="K120" s="68"/>
      <c r="L120" s="68"/>
      <c r="M120" s="68"/>
      <c r="N120" s="68"/>
      <c r="O120" s="67"/>
      <c r="Q120" s="67"/>
    </row>
    <row r="139" spans="1:36">
      <c r="A139" s="3" t="s">
        <v>77</v>
      </c>
      <c r="B139" s="6" t="s">
        <v>2</v>
      </c>
      <c r="C139" s="6" t="s">
        <v>3</v>
      </c>
      <c r="D139" s="6" t="s">
        <v>4</v>
      </c>
      <c r="E139" s="6" t="s">
        <v>5</v>
      </c>
      <c r="F139" s="6" t="s">
        <v>6</v>
      </c>
      <c r="G139" s="6" t="s">
        <v>7</v>
      </c>
      <c r="H139" s="6" t="s">
        <v>8</v>
      </c>
      <c r="I139" s="6" t="s">
        <v>9</v>
      </c>
      <c r="J139" s="6" t="s">
        <v>10</v>
      </c>
      <c r="K139" s="6" t="s">
        <v>11</v>
      </c>
      <c r="L139" s="6" t="s">
        <v>12</v>
      </c>
      <c r="M139" s="6" t="s">
        <v>13</v>
      </c>
      <c r="N139" s="6" t="s">
        <v>14</v>
      </c>
      <c r="O139" s="6" t="s">
        <v>15</v>
      </c>
      <c r="P139" s="6" t="s">
        <v>16</v>
      </c>
      <c r="Q139" s="6" t="s">
        <v>17</v>
      </c>
      <c r="R139" s="6" t="s">
        <v>18</v>
      </c>
      <c r="S139" s="6" t="s">
        <v>19</v>
      </c>
      <c r="T139" s="6" t="s">
        <v>20</v>
      </c>
      <c r="U139" s="6" t="s">
        <v>21</v>
      </c>
      <c r="V139" s="6" t="s">
        <v>22</v>
      </c>
      <c r="W139" s="6" t="s">
        <v>23</v>
      </c>
      <c r="X139" s="6" t="s">
        <v>24</v>
      </c>
      <c r="Y139" s="6" t="s">
        <v>25</v>
      </c>
      <c r="Z139" s="6" t="s">
        <v>26</v>
      </c>
      <c r="AA139" s="17" t="s">
        <v>27</v>
      </c>
      <c r="AB139" s="17" t="s">
        <v>28</v>
      </c>
      <c r="AC139" s="6" t="s">
        <v>29</v>
      </c>
      <c r="AD139" s="6" t="s">
        <v>30</v>
      </c>
      <c r="AE139" s="17" t="s">
        <v>31</v>
      </c>
      <c r="AF139" s="17" t="s">
        <v>32</v>
      </c>
      <c r="AG139" s="6" t="s">
        <v>33</v>
      </c>
      <c r="AH139" s="6" t="s">
        <v>34</v>
      </c>
      <c r="AI139" s="17" t="s">
        <v>35</v>
      </c>
      <c r="AJ139" s="17" t="s">
        <v>36</v>
      </c>
    </row>
    <row r="140" spans="1:36">
      <c r="A140" s="5" t="s">
        <v>78</v>
      </c>
      <c r="B140" s="23">
        <f>SUM($B141:B141)</f>
        <v>0</v>
      </c>
      <c r="C140" s="23">
        <f>B140+C141</f>
        <v>0</v>
      </c>
      <c r="D140" s="23">
        <f t="shared" ref="D140:AH140" si="49">C140+D141</f>
        <v>0</v>
      </c>
      <c r="E140" s="23">
        <f t="shared" si="49"/>
        <v>0</v>
      </c>
      <c r="F140" s="23">
        <f t="shared" si="49"/>
        <v>0</v>
      </c>
      <c r="G140" s="23">
        <f t="shared" si="49"/>
        <v>0</v>
      </c>
      <c r="H140" s="23">
        <f t="shared" si="49"/>
        <v>0</v>
      </c>
      <c r="I140" s="23">
        <f t="shared" si="49"/>
        <v>0</v>
      </c>
      <c r="J140" s="23">
        <f t="shared" si="49"/>
        <v>0</v>
      </c>
      <c r="K140" s="23">
        <f t="shared" si="49"/>
        <v>0</v>
      </c>
      <c r="L140" s="23">
        <f t="shared" si="49"/>
        <v>0</v>
      </c>
      <c r="M140" s="23">
        <f t="shared" si="49"/>
        <v>0</v>
      </c>
      <c r="N140" s="23">
        <f t="shared" si="49"/>
        <v>0</v>
      </c>
      <c r="O140" s="23">
        <f t="shared" si="49"/>
        <v>0</v>
      </c>
      <c r="P140" s="23">
        <f t="shared" si="49"/>
        <v>2350</v>
      </c>
      <c r="Q140" s="23">
        <f t="shared" si="49"/>
        <v>2350</v>
      </c>
      <c r="R140" s="23">
        <f t="shared" si="49"/>
        <v>2350</v>
      </c>
      <c r="S140" s="23">
        <f t="shared" si="49"/>
        <v>2350</v>
      </c>
      <c r="T140" s="23">
        <f t="shared" si="49"/>
        <v>2350</v>
      </c>
      <c r="U140" s="23">
        <f t="shared" si="49"/>
        <v>2350</v>
      </c>
      <c r="V140" s="23">
        <f t="shared" si="49"/>
        <v>2350</v>
      </c>
      <c r="W140" s="23">
        <f t="shared" si="49"/>
        <v>2350</v>
      </c>
      <c r="X140" s="23">
        <f t="shared" si="49"/>
        <v>2350</v>
      </c>
      <c r="Y140" s="23">
        <f t="shared" si="49"/>
        <v>2350</v>
      </c>
      <c r="Z140" s="23">
        <f t="shared" si="49"/>
        <v>2350</v>
      </c>
      <c r="AA140" s="23">
        <f t="shared" si="49"/>
        <v>2350</v>
      </c>
      <c r="AB140" s="23">
        <f t="shared" si="49"/>
        <v>2350</v>
      </c>
      <c r="AC140" s="23">
        <f t="shared" si="49"/>
        <v>2350</v>
      </c>
      <c r="AD140" s="23">
        <f t="shared" si="49"/>
        <v>2350</v>
      </c>
      <c r="AE140" s="23">
        <f t="shared" si="49"/>
        <v>2350</v>
      </c>
      <c r="AF140" s="23">
        <f t="shared" si="49"/>
        <v>2350</v>
      </c>
      <c r="AG140" s="23">
        <f t="shared" si="49"/>
        <v>2350</v>
      </c>
      <c r="AH140" s="23">
        <f t="shared" si="49"/>
        <v>2350</v>
      </c>
      <c r="AI140" s="23">
        <f t="shared" ref="AI140" si="50">AH140+AI141</f>
        <v>2350</v>
      </c>
      <c r="AJ140" s="23">
        <f t="shared" ref="AJ140" si="51">AI140+AJ141</f>
        <v>2350</v>
      </c>
    </row>
    <row r="141" spans="1:36">
      <c r="A141" s="4" t="s">
        <v>79</v>
      </c>
      <c r="B141" s="1">
        <f>SUM(B147,B149,B151)</f>
        <v>0</v>
      </c>
      <c r="C141" s="24">
        <f>SUM(C147,C149,C151)</f>
        <v>0</v>
      </c>
      <c r="D141" s="24">
        <f t="shared" ref="D141:Y141" si="52">SUM(D147,D149,D151)</f>
        <v>0</v>
      </c>
      <c r="E141" s="24">
        <f t="shared" si="52"/>
        <v>0</v>
      </c>
      <c r="F141" s="24">
        <f>SUM(F147,F149,F151)</f>
        <v>0</v>
      </c>
      <c r="G141" s="24">
        <f t="shared" si="52"/>
        <v>0</v>
      </c>
      <c r="H141" s="24">
        <f t="shared" si="52"/>
        <v>0</v>
      </c>
      <c r="I141" s="24">
        <f t="shared" si="52"/>
        <v>0</v>
      </c>
      <c r="J141" s="24">
        <f>SUM(J147,J149,J151)</f>
        <v>0</v>
      </c>
      <c r="K141" s="24">
        <f t="shared" si="52"/>
        <v>0</v>
      </c>
      <c r="L141" s="24">
        <f t="shared" si="52"/>
        <v>0</v>
      </c>
      <c r="M141" s="24">
        <f>SUM(M147,M149,M151)</f>
        <v>0</v>
      </c>
      <c r="N141" s="24">
        <f t="shared" si="52"/>
        <v>0</v>
      </c>
      <c r="O141" s="24">
        <f t="shared" si="52"/>
        <v>0</v>
      </c>
      <c r="P141" s="24">
        <v>2350</v>
      </c>
      <c r="Q141" s="24">
        <f t="shared" si="52"/>
        <v>0</v>
      </c>
      <c r="R141" s="24">
        <f t="shared" si="52"/>
        <v>0</v>
      </c>
      <c r="S141" s="24">
        <f t="shared" si="52"/>
        <v>0</v>
      </c>
      <c r="T141" s="24"/>
      <c r="U141" s="24">
        <f t="shared" si="52"/>
        <v>0</v>
      </c>
      <c r="V141" s="24">
        <f t="shared" si="52"/>
        <v>0</v>
      </c>
      <c r="W141" s="24">
        <f t="shared" si="52"/>
        <v>0</v>
      </c>
      <c r="X141" s="24">
        <f t="shared" si="52"/>
        <v>0</v>
      </c>
      <c r="Y141" s="24">
        <f t="shared" si="52"/>
        <v>0</v>
      </c>
      <c r="Z141" s="24">
        <v>0</v>
      </c>
      <c r="AA141" s="24">
        <f t="shared" ref="AA141:AJ141" si="53">SUM(AA147,AA149,AA151)</f>
        <v>0</v>
      </c>
      <c r="AB141" s="24">
        <f t="shared" si="53"/>
        <v>0</v>
      </c>
      <c r="AC141" s="24">
        <f t="shared" si="53"/>
        <v>0</v>
      </c>
      <c r="AD141" s="24">
        <v>0</v>
      </c>
      <c r="AE141" s="24">
        <f t="shared" si="53"/>
        <v>0</v>
      </c>
      <c r="AF141" s="24">
        <f t="shared" si="53"/>
        <v>0</v>
      </c>
      <c r="AG141" s="24">
        <f t="shared" si="53"/>
        <v>0</v>
      </c>
      <c r="AH141" s="24">
        <f t="shared" si="53"/>
        <v>0</v>
      </c>
      <c r="AI141" s="24">
        <f t="shared" si="53"/>
        <v>0</v>
      </c>
      <c r="AJ141" s="24">
        <f t="shared" si="53"/>
        <v>0</v>
      </c>
    </row>
    <row r="142" spans="1:36">
      <c r="A142" s="4" t="s">
        <v>80</v>
      </c>
      <c r="B142" s="1">
        <f>SUM($B143:B143)</f>
        <v>0</v>
      </c>
      <c r="C142" s="25">
        <f>B142+C143</f>
        <v>0</v>
      </c>
      <c r="D142" s="25">
        <f t="shared" ref="D142:AH142" si="54">C142+D143</f>
        <v>0</v>
      </c>
      <c r="E142" s="25">
        <f t="shared" si="54"/>
        <v>0</v>
      </c>
      <c r="F142" s="25">
        <f t="shared" si="54"/>
        <v>0</v>
      </c>
      <c r="G142" s="25">
        <f t="shared" si="54"/>
        <v>0</v>
      </c>
      <c r="H142" s="25">
        <f t="shared" si="54"/>
        <v>0</v>
      </c>
      <c r="I142" s="25">
        <f t="shared" si="54"/>
        <v>0</v>
      </c>
      <c r="J142" s="25">
        <f t="shared" si="54"/>
        <v>0</v>
      </c>
      <c r="K142" s="25">
        <f t="shared" si="54"/>
        <v>0</v>
      </c>
      <c r="L142" s="25">
        <f t="shared" si="54"/>
        <v>0</v>
      </c>
      <c r="M142" s="25">
        <f t="shared" si="54"/>
        <v>0</v>
      </c>
      <c r="N142" s="25">
        <f t="shared" si="54"/>
        <v>0</v>
      </c>
      <c r="O142" s="25">
        <f t="shared" si="54"/>
        <v>0</v>
      </c>
      <c r="P142" s="25">
        <f t="shared" si="54"/>
        <v>0</v>
      </c>
      <c r="Q142" s="25">
        <f t="shared" si="54"/>
        <v>0</v>
      </c>
      <c r="R142" s="25">
        <f t="shared" si="54"/>
        <v>0</v>
      </c>
      <c r="S142" s="25">
        <f t="shared" si="54"/>
        <v>0</v>
      </c>
      <c r="T142" s="25">
        <f t="shared" si="54"/>
        <v>0</v>
      </c>
      <c r="U142" s="25">
        <f t="shared" si="54"/>
        <v>0</v>
      </c>
      <c r="V142" s="25">
        <f t="shared" si="54"/>
        <v>0</v>
      </c>
      <c r="W142" s="25">
        <f t="shared" si="54"/>
        <v>0</v>
      </c>
      <c r="X142" s="25">
        <f t="shared" si="54"/>
        <v>0</v>
      </c>
      <c r="Y142" s="25">
        <f t="shared" si="54"/>
        <v>0</v>
      </c>
      <c r="Z142" s="25">
        <f t="shared" si="54"/>
        <v>0</v>
      </c>
      <c r="AA142" s="25">
        <f t="shared" si="54"/>
        <v>0</v>
      </c>
      <c r="AB142" s="25">
        <f t="shared" si="54"/>
        <v>0</v>
      </c>
      <c r="AC142" s="25">
        <f t="shared" si="54"/>
        <v>0</v>
      </c>
      <c r="AD142" s="25">
        <f t="shared" si="54"/>
        <v>0</v>
      </c>
      <c r="AE142" s="25">
        <f t="shared" si="54"/>
        <v>0</v>
      </c>
      <c r="AF142" s="25">
        <f t="shared" si="54"/>
        <v>0</v>
      </c>
      <c r="AG142" s="25">
        <f t="shared" si="54"/>
        <v>0</v>
      </c>
      <c r="AH142" s="25">
        <f t="shared" si="54"/>
        <v>0</v>
      </c>
      <c r="AI142" s="25">
        <f t="shared" ref="AI142" si="55">AH142+AI143</f>
        <v>0</v>
      </c>
      <c r="AJ142" s="25">
        <f t="shared" ref="AJ142" si="56">AI142+AJ143</f>
        <v>0</v>
      </c>
    </row>
    <row r="143" spans="1:36" ht="28.9">
      <c r="A143" s="30" t="s">
        <v>81</v>
      </c>
      <c r="B143" s="1">
        <f>SUM(B147,B149,B151)</f>
        <v>0</v>
      </c>
      <c r="C143" s="9">
        <v>0</v>
      </c>
      <c r="D143" s="9">
        <v>0</v>
      </c>
      <c r="E143" s="9">
        <v>0</v>
      </c>
      <c r="F143" s="9">
        <v>0</v>
      </c>
      <c r="G143" s="9">
        <v>0</v>
      </c>
      <c r="H143" s="9">
        <v>0</v>
      </c>
      <c r="I143" s="9">
        <v>0</v>
      </c>
      <c r="J143" s="9">
        <v>0</v>
      </c>
      <c r="K143" s="9">
        <v>0</v>
      </c>
      <c r="L143" s="9">
        <v>0</v>
      </c>
      <c r="M143" s="9">
        <v>0</v>
      </c>
      <c r="N143" s="9">
        <v>0</v>
      </c>
      <c r="O143" s="9">
        <v>0</v>
      </c>
      <c r="P143" s="9">
        <v>0</v>
      </c>
      <c r="Q143" s="9">
        <v>0</v>
      </c>
      <c r="R143" s="9">
        <v>0</v>
      </c>
      <c r="S143" s="9">
        <v>0</v>
      </c>
      <c r="T143" s="9">
        <v>0</v>
      </c>
      <c r="U143" s="9">
        <v>0</v>
      </c>
      <c r="V143" s="9">
        <v>0</v>
      </c>
      <c r="W143" s="9"/>
      <c r="X143" s="9"/>
      <c r="Y143" s="9"/>
      <c r="Z143" s="9"/>
      <c r="AA143" s="9"/>
      <c r="AB143" s="9"/>
      <c r="AC143" s="9"/>
      <c r="AD143" s="9"/>
      <c r="AE143" s="9"/>
      <c r="AF143" s="9"/>
      <c r="AG143" s="9"/>
      <c r="AH143" s="9"/>
      <c r="AI143" s="9"/>
      <c r="AJ143" s="9"/>
    </row>
    <row r="144" spans="1:36">
      <c r="F144" s="26"/>
      <c r="G144" s="26"/>
      <c r="H144" s="26"/>
      <c r="I144" s="26"/>
      <c r="J144" s="27"/>
      <c r="K144" s="27"/>
      <c r="L144" s="27"/>
      <c r="M144" s="27"/>
      <c r="N144" s="27"/>
      <c r="O144" s="26"/>
      <c r="Q144" s="26"/>
    </row>
    <row r="145" spans="1:31">
      <c r="A145" s="28" t="s">
        <v>70</v>
      </c>
      <c r="F145" s="26"/>
      <c r="G145" s="26"/>
      <c r="H145" s="26"/>
      <c r="I145" s="26"/>
      <c r="J145" s="27"/>
      <c r="K145" s="27"/>
      <c r="L145" s="27"/>
      <c r="M145" s="27"/>
      <c r="N145" s="27"/>
      <c r="O145" s="26"/>
      <c r="Q145" s="26"/>
    </row>
    <row r="146" spans="1:31" s="66" customFormat="1">
      <c r="A146" s="66" t="s">
        <v>74</v>
      </c>
      <c r="F146" s="67"/>
      <c r="G146" s="67"/>
      <c r="H146" s="67"/>
      <c r="I146" s="67"/>
      <c r="J146" s="68"/>
      <c r="K146" s="68"/>
      <c r="L146" s="68"/>
      <c r="M146" s="68"/>
      <c r="N146" s="68"/>
      <c r="O146" s="67"/>
      <c r="Q146" s="67"/>
    </row>
    <row r="147" spans="1:31" s="66" customFormat="1">
      <c r="A147" s="65" t="s">
        <v>82</v>
      </c>
      <c r="B147" s="69">
        <v>0</v>
      </c>
      <c r="C147" s="69"/>
      <c r="D147" s="69"/>
      <c r="E147" s="69"/>
      <c r="F147" s="67"/>
      <c r="G147" s="67"/>
      <c r="H147" s="67"/>
      <c r="I147" s="67"/>
      <c r="J147" s="68"/>
      <c r="K147" s="68"/>
      <c r="L147" s="68"/>
      <c r="M147" s="68"/>
      <c r="N147" s="68"/>
      <c r="O147" s="67"/>
      <c r="P147" s="69"/>
      <c r="Q147" s="67"/>
      <c r="R147" s="69"/>
      <c r="S147" s="69"/>
      <c r="T147" s="69"/>
      <c r="U147" s="69"/>
      <c r="V147" s="69"/>
      <c r="W147" s="69"/>
      <c r="AA147" s="69"/>
      <c r="AE147" s="69"/>
    </row>
    <row r="148" spans="1:31" s="66" customFormat="1">
      <c r="A148" s="66" t="s">
        <v>75</v>
      </c>
      <c r="B148" s="69"/>
      <c r="C148" s="69"/>
      <c r="D148" s="69"/>
      <c r="E148" s="69"/>
      <c r="F148" s="67"/>
      <c r="G148" s="67"/>
      <c r="H148" s="67"/>
      <c r="I148" s="67"/>
      <c r="J148" s="68"/>
      <c r="K148" s="68"/>
      <c r="L148" s="68"/>
      <c r="M148" s="68"/>
      <c r="N148" s="68"/>
      <c r="O148" s="67"/>
      <c r="P148" s="69"/>
      <c r="Q148" s="67"/>
      <c r="R148" s="69"/>
      <c r="S148" s="69"/>
      <c r="T148" s="69"/>
      <c r="U148" s="69"/>
      <c r="V148" s="69"/>
      <c r="W148" s="69"/>
      <c r="AA148" s="69"/>
      <c r="AE148" s="69"/>
    </row>
    <row r="149" spans="1:31" s="66" customFormat="1">
      <c r="A149" s="65" t="s">
        <v>82</v>
      </c>
      <c r="B149" s="69">
        <v>0</v>
      </c>
      <c r="C149" s="69"/>
      <c r="D149" s="69"/>
      <c r="E149" s="69"/>
      <c r="F149" s="67"/>
      <c r="G149" s="67"/>
      <c r="H149" s="67"/>
      <c r="I149" s="67"/>
      <c r="J149" s="68"/>
      <c r="K149" s="68"/>
      <c r="L149" s="68"/>
      <c r="M149" s="68"/>
      <c r="N149" s="68"/>
      <c r="O149" s="67"/>
      <c r="P149" s="69"/>
      <c r="Q149" s="67"/>
      <c r="R149" s="69"/>
      <c r="S149" s="69"/>
      <c r="T149" s="69"/>
      <c r="U149" s="69"/>
      <c r="V149" s="69"/>
      <c r="W149" s="69"/>
      <c r="AA149" s="69"/>
      <c r="AE149" s="69"/>
    </row>
    <row r="150" spans="1:31" s="66" customFormat="1">
      <c r="A150" s="66" t="s">
        <v>83</v>
      </c>
      <c r="B150" s="69"/>
      <c r="C150" s="69"/>
      <c r="D150" s="69"/>
      <c r="E150" s="69"/>
      <c r="F150" s="67"/>
      <c r="G150" s="67"/>
      <c r="H150" s="67"/>
      <c r="I150" s="67"/>
      <c r="J150" s="68"/>
      <c r="K150" s="68"/>
      <c r="L150" s="68"/>
      <c r="M150" s="68"/>
      <c r="N150" s="68"/>
      <c r="O150" s="67"/>
      <c r="P150" s="69"/>
      <c r="Q150" s="67"/>
      <c r="R150" s="69"/>
      <c r="S150" s="69"/>
      <c r="T150" s="69"/>
      <c r="U150" s="69"/>
      <c r="V150" s="69"/>
    </row>
    <row r="151" spans="1:31" s="66" customFormat="1">
      <c r="A151" s="65" t="s">
        <v>82</v>
      </c>
      <c r="B151" s="69">
        <v>0</v>
      </c>
      <c r="C151" s="69"/>
      <c r="D151" s="69"/>
      <c r="E151" s="69"/>
      <c r="F151" s="67"/>
      <c r="G151" s="67"/>
      <c r="H151" s="67"/>
      <c r="I151" s="67"/>
      <c r="J151" s="68"/>
      <c r="K151" s="68"/>
      <c r="L151" s="68"/>
      <c r="M151" s="68"/>
      <c r="N151" s="68"/>
      <c r="O151" s="67"/>
      <c r="P151" s="69"/>
      <c r="Q151" s="67"/>
      <c r="R151" s="69"/>
      <c r="S151" s="69"/>
      <c r="T151" s="69"/>
      <c r="U151" s="69"/>
      <c r="V151" s="69"/>
    </row>
    <row r="152" spans="1:31">
      <c r="B152" s="20"/>
      <c r="F152" s="26"/>
      <c r="G152" s="26"/>
      <c r="H152" s="26"/>
      <c r="I152" s="26"/>
      <c r="J152" s="27"/>
      <c r="K152" s="27"/>
      <c r="L152" s="27"/>
      <c r="M152" s="27"/>
      <c r="N152" s="27"/>
      <c r="O152" s="26"/>
      <c r="Q152" s="26"/>
    </row>
    <row r="153" spans="1:31">
      <c r="F153" s="26"/>
      <c r="G153" s="26"/>
      <c r="H153" s="26"/>
      <c r="I153" s="26"/>
      <c r="J153" s="27"/>
      <c r="K153" s="27"/>
      <c r="L153" s="27"/>
      <c r="M153" s="27"/>
      <c r="N153" s="27"/>
      <c r="O153" s="26"/>
      <c r="Q153" s="26"/>
    </row>
    <row r="154" spans="1:31">
      <c r="F154" s="26"/>
      <c r="G154" s="26"/>
      <c r="H154" s="26"/>
      <c r="I154" s="26"/>
      <c r="J154" s="27"/>
      <c r="K154" s="27"/>
      <c r="L154" s="27"/>
      <c r="M154" s="27"/>
      <c r="N154" s="27"/>
      <c r="O154" s="26"/>
      <c r="Q154" s="26"/>
    </row>
    <row r="155" spans="1:31">
      <c r="F155" s="26"/>
      <c r="G155" s="26"/>
      <c r="H155" s="26"/>
      <c r="I155" s="26"/>
      <c r="J155" s="27"/>
      <c r="K155" s="27"/>
      <c r="L155" s="27"/>
      <c r="M155" s="27"/>
      <c r="N155" s="27"/>
      <c r="O155" s="26"/>
      <c r="Q155" s="26"/>
    </row>
    <row r="156" spans="1:31">
      <c r="F156" s="26"/>
      <c r="G156" s="26"/>
      <c r="H156" s="26"/>
      <c r="I156" s="26"/>
      <c r="J156" s="27"/>
      <c r="K156" s="27"/>
      <c r="L156" s="27"/>
      <c r="M156" s="27"/>
      <c r="N156" s="27"/>
      <c r="O156" s="26"/>
      <c r="Q156" s="26"/>
    </row>
    <row r="157" spans="1:31">
      <c r="F157" s="26"/>
      <c r="G157" s="26"/>
      <c r="H157" s="26"/>
      <c r="I157" s="26"/>
      <c r="J157" s="27"/>
      <c r="K157" s="27"/>
      <c r="L157" s="27"/>
      <c r="M157" s="27"/>
      <c r="N157" s="27"/>
      <c r="O157" s="26"/>
      <c r="Q157" s="26"/>
    </row>
    <row r="158" spans="1:31">
      <c r="F158" s="26"/>
      <c r="G158" s="26"/>
      <c r="H158" s="26"/>
      <c r="I158" s="26"/>
      <c r="J158" s="27"/>
      <c r="K158" s="27"/>
      <c r="L158" s="27"/>
      <c r="M158" s="27"/>
      <c r="N158" s="27"/>
      <c r="O158" s="26"/>
      <c r="Q158" s="26"/>
    </row>
    <row r="159" spans="1:31">
      <c r="F159" s="26"/>
      <c r="G159" s="26"/>
      <c r="H159" s="26"/>
      <c r="I159" s="26"/>
      <c r="J159" s="27"/>
      <c r="K159" s="27"/>
      <c r="L159" s="27"/>
      <c r="M159" s="27"/>
      <c r="N159" s="27"/>
      <c r="O159" s="26"/>
      <c r="Q159" s="26"/>
    </row>
    <row r="160" spans="1:31">
      <c r="F160" s="26"/>
      <c r="G160" s="26"/>
      <c r="H160" s="26"/>
      <c r="I160" s="26"/>
      <c r="J160" s="27"/>
      <c r="K160" s="27"/>
      <c r="L160" s="27"/>
      <c r="M160" s="27"/>
      <c r="N160" s="27"/>
      <c r="O160" s="26"/>
      <c r="Q160" s="26"/>
    </row>
    <row r="161" spans="1:36">
      <c r="F161" s="26"/>
      <c r="G161" s="26"/>
      <c r="H161" s="26"/>
      <c r="I161" s="26"/>
      <c r="J161" s="27"/>
      <c r="K161" s="27"/>
      <c r="L161" s="27"/>
      <c r="M161" s="27"/>
      <c r="N161" s="27"/>
      <c r="O161" s="26"/>
      <c r="Q161" s="26"/>
    </row>
    <row r="162" spans="1:36">
      <c r="F162" s="26"/>
      <c r="G162" s="26"/>
      <c r="H162" s="26"/>
      <c r="I162" s="26"/>
      <c r="J162" s="27"/>
      <c r="K162" s="27"/>
      <c r="L162" s="27"/>
      <c r="M162" s="27"/>
      <c r="N162" s="27"/>
      <c r="O162" s="26"/>
      <c r="Q162" s="26"/>
    </row>
    <row r="163" spans="1:36">
      <c r="F163" s="26"/>
      <c r="G163" s="26"/>
      <c r="H163" s="26"/>
      <c r="I163" s="26"/>
      <c r="J163" s="27"/>
      <c r="K163" s="27"/>
      <c r="L163" s="27"/>
      <c r="M163" s="27"/>
      <c r="N163" s="27"/>
      <c r="O163" s="26"/>
      <c r="Q163" s="26"/>
    </row>
    <row r="164" spans="1:36">
      <c r="F164" s="26"/>
      <c r="G164" s="26"/>
      <c r="H164" s="26"/>
      <c r="I164" s="26"/>
      <c r="J164" s="27"/>
      <c r="K164" s="27"/>
      <c r="L164" s="27"/>
      <c r="M164" s="27"/>
      <c r="N164" s="27"/>
      <c r="O164" s="26"/>
      <c r="Q164" s="26"/>
    </row>
    <row r="165" spans="1:36">
      <c r="F165" s="26"/>
      <c r="G165" s="26"/>
      <c r="H165" s="26"/>
      <c r="I165" s="26"/>
      <c r="J165" s="27"/>
      <c r="K165" s="27"/>
      <c r="L165" s="27"/>
      <c r="M165" s="27"/>
      <c r="N165" s="27"/>
      <c r="O165" s="26"/>
      <c r="Q165" s="26"/>
    </row>
    <row r="166" spans="1:36">
      <c r="F166" s="26"/>
      <c r="G166" s="26"/>
      <c r="H166" s="26"/>
      <c r="I166" s="26"/>
      <c r="J166" s="27"/>
      <c r="K166" s="27"/>
      <c r="L166" s="27"/>
      <c r="M166" s="27"/>
      <c r="N166" s="27"/>
      <c r="O166" s="26"/>
      <c r="Q166" s="26"/>
    </row>
    <row r="167" spans="1:36">
      <c r="F167" s="26"/>
      <c r="G167" s="26"/>
      <c r="H167" s="26"/>
      <c r="I167" s="26"/>
      <c r="J167" s="27"/>
      <c r="K167" s="27"/>
      <c r="L167" s="27"/>
      <c r="M167" s="27"/>
      <c r="N167" s="27"/>
      <c r="O167" s="26"/>
      <c r="Q167" s="26"/>
    </row>
    <row r="168" spans="1:36">
      <c r="F168" s="26"/>
      <c r="G168" s="26"/>
      <c r="H168" s="26"/>
      <c r="I168" s="26"/>
      <c r="J168" s="27"/>
      <c r="K168" s="27"/>
      <c r="L168" s="27"/>
      <c r="M168" s="27"/>
      <c r="N168" s="27"/>
      <c r="O168" s="26"/>
      <c r="Q168" s="26"/>
    </row>
    <row r="169" spans="1:36">
      <c r="F169" s="26"/>
      <c r="G169" s="26"/>
      <c r="H169" s="26"/>
      <c r="I169" s="26"/>
      <c r="J169" s="27"/>
      <c r="K169" s="27"/>
      <c r="L169" s="27"/>
      <c r="M169" s="27"/>
      <c r="N169" s="27"/>
      <c r="O169" s="26"/>
      <c r="Q169" s="26"/>
    </row>
    <row r="170" spans="1:36">
      <c r="F170" s="26"/>
      <c r="G170" s="26"/>
      <c r="H170" s="26"/>
      <c r="I170" s="26"/>
      <c r="J170" s="27"/>
      <c r="K170" s="27"/>
      <c r="L170" s="27"/>
      <c r="M170" s="27"/>
      <c r="N170" s="27"/>
      <c r="O170" s="26"/>
      <c r="Q170" s="26"/>
    </row>
    <row r="171" spans="1:36">
      <c r="A171" s="3" t="s">
        <v>84</v>
      </c>
      <c r="B171" s="6" t="s">
        <v>2</v>
      </c>
      <c r="C171" s="6" t="s">
        <v>3</v>
      </c>
      <c r="D171" s="6" t="s">
        <v>4</v>
      </c>
      <c r="E171" s="6" t="s">
        <v>5</v>
      </c>
      <c r="F171" s="6" t="s">
        <v>6</v>
      </c>
      <c r="G171" s="6" t="s">
        <v>7</v>
      </c>
      <c r="H171" s="6" t="s">
        <v>8</v>
      </c>
      <c r="I171" s="6" t="s">
        <v>9</v>
      </c>
      <c r="J171" s="6" t="s">
        <v>10</v>
      </c>
      <c r="K171" s="6" t="s">
        <v>11</v>
      </c>
      <c r="L171" s="6" t="s">
        <v>12</v>
      </c>
      <c r="M171" s="6" t="s">
        <v>13</v>
      </c>
      <c r="N171" s="6" t="s">
        <v>14</v>
      </c>
      <c r="O171" s="6" t="s">
        <v>15</v>
      </c>
      <c r="P171" s="6" t="s">
        <v>16</v>
      </c>
      <c r="Q171" s="6" t="s">
        <v>17</v>
      </c>
      <c r="R171" s="6" t="s">
        <v>18</v>
      </c>
      <c r="S171" s="6" t="s">
        <v>19</v>
      </c>
      <c r="T171" s="6" t="s">
        <v>20</v>
      </c>
      <c r="U171" s="6" t="s">
        <v>21</v>
      </c>
      <c r="V171" s="6" t="s">
        <v>22</v>
      </c>
      <c r="W171" s="6" t="s">
        <v>23</v>
      </c>
      <c r="X171" s="6" t="s">
        <v>24</v>
      </c>
      <c r="Y171" s="6" t="s">
        <v>25</v>
      </c>
      <c r="Z171" s="6" t="s">
        <v>26</v>
      </c>
      <c r="AA171" s="17" t="s">
        <v>27</v>
      </c>
      <c r="AB171" s="17" t="s">
        <v>28</v>
      </c>
      <c r="AC171" s="6" t="s">
        <v>29</v>
      </c>
      <c r="AD171" s="6" t="s">
        <v>30</v>
      </c>
      <c r="AE171" s="17" t="s">
        <v>31</v>
      </c>
      <c r="AF171" s="17" t="s">
        <v>32</v>
      </c>
      <c r="AG171" s="6" t="s">
        <v>33</v>
      </c>
      <c r="AH171" s="6" t="s">
        <v>34</v>
      </c>
      <c r="AI171" s="17" t="s">
        <v>35</v>
      </c>
      <c r="AJ171" s="17" t="s">
        <v>36</v>
      </c>
    </row>
    <row r="172" spans="1:36">
      <c r="A172" s="5" t="s">
        <v>85</v>
      </c>
      <c r="B172" s="23">
        <f>SUM($B173:B173)</f>
        <v>0</v>
      </c>
      <c r="C172" s="23">
        <f>SUM($B173:C173)</f>
        <v>0</v>
      </c>
      <c r="D172" s="23">
        <f>SUM($B173:D173)</f>
        <v>0</v>
      </c>
      <c r="E172" s="23">
        <f>SUM($B173:E173)</f>
        <v>0</v>
      </c>
      <c r="F172" s="23">
        <f>SUM($B173:F173)</f>
        <v>0</v>
      </c>
      <c r="G172" s="23">
        <f>SUM($B173:G173)</f>
        <v>0</v>
      </c>
      <c r="H172" s="23">
        <f>SUM($B173:H173)</f>
        <v>0</v>
      </c>
      <c r="I172" s="23">
        <f>SUM($B173:I173)</f>
        <v>0</v>
      </c>
      <c r="J172" s="23">
        <f>SUM($B173:J173)</f>
        <v>0</v>
      </c>
      <c r="K172" s="23">
        <f>SUM($B173:K173)</f>
        <v>1</v>
      </c>
      <c r="L172" s="23">
        <f>SUM($B173:L173)</f>
        <v>3</v>
      </c>
      <c r="M172" s="23">
        <f>SUM($B173:M173)</f>
        <v>7</v>
      </c>
      <c r="N172" s="23">
        <f>SUM($B173:N173)</f>
        <v>17</v>
      </c>
      <c r="O172" s="23">
        <f>SUM($B173:O173)</f>
        <v>27</v>
      </c>
      <c r="P172" s="23">
        <f>SUM($B173:P173)</f>
        <v>37</v>
      </c>
      <c r="Q172" s="23">
        <f>SUM($B173:Q173)</f>
        <v>57</v>
      </c>
      <c r="R172" s="23">
        <f>SUM($B173:R173)</f>
        <v>80</v>
      </c>
      <c r="S172" s="23">
        <f>SUM($B173:S173)</f>
        <v>90</v>
      </c>
      <c r="T172" s="23">
        <f>SUM($B173:T173)</f>
        <v>100</v>
      </c>
      <c r="U172" s="23">
        <f>SUM($B173:U173)</f>
        <v>110</v>
      </c>
      <c r="V172" s="23">
        <f>SUM($B173:V173)</f>
        <v>120</v>
      </c>
      <c r="W172" s="23">
        <f>SUM($B173:W173)</f>
        <v>130</v>
      </c>
      <c r="X172" s="23">
        <f>SUM($B173:X173)</f>
        <v>140</v>
      </c>
      <c r="Y172" s="23">
        <f>SUM($B173:Y173)</f>
        <v>150</v>
      </c>
      <c r="Z172" s="23">
        <f>SUM($B173:Z173)</f>
        <v>150</v>
      </c>
      <c r="AA172" s="23">
        <f>SUM($B173:AA173)</f>
        <v>150</v>
      </c>
      <c r="AB172" s="23">
        <f>SUM($B173:AB173)</f>
        <v>150</v>
      </c>
      <c r="AC172" s="23">
        <f>SUM($B173:AC173)</f>
        <v>150</v>
      </c>
      <c r="AD172" s="23">
        <f>SUM($B173:AD173)</f>
        <v>150</v>
      </c>
      <c r="AE172" s="23">
        <f>SUM($B173:AE173)</f>
        <v>150</v>
      </c>
      <c r="AF172" s="23">
        <f>SUM($B173:AF173)</f>
        <v>150</v>
      </c>
      <c r="AG172" s="23">
        <f>SUM($B173:AG173)</f>
        <v>150</v>
      </c>
      <c r="AH172" s="23">
        <f>SUM($B173:AH173)</f>
        <v>150</v>
      </c>
      <c r="AI172" s="23">
        <f>SUM($B173:AI173)</f>
        <v>150</v>
      </c>
      <c r="AJ172" s="23">
        <f>SUM($B173:AJ173)</f>
        <v>150</v>
      </c>
    </row>
    <row r="173" spans="1:36">
      <c r="A173" s="4" t="s">
        <v>86</v>
      </c>
      <c r="B173" s="1">
        <v>0</v>
      </c>
      <c r="C173" s="24">
        <v>0</v>
      </c>
      <c r="D173" s="24">
        <v>0</v>
      </c>
      <c r="E173" s="24">
        <v>0</v>
      </c>
      <c r="F173" s="24">
        <v>0</v>
      </c>
      <c r="G173" s="24">
        <v>0</v>
      </c>
      <c r="H173" s="24">
        <v>0</v>
      </c>
      <c r="I173" s="24">
        <v>0</v>
      </c>
      <c r="J173" s="24">
        <v>0</v>
      </c>
      <c r="K173" s="24">
        <v>1</v>
      </c>
      <c r="L173" s="24">
        <v>2</v>
      </c>
      <c r="M173" s="24">
        <v>4</v>
      </c>
      <c r="N173" s="24">
        <v>10</v>
      </c>
      <c r="O173" s="24">
        <v>10</v>
      </c>
      <c r="P173" s="24">
        <v>10</v>
      </c>
      <c r="Q173" s="24">
        <v>20</v>
      </c>
      <c r="R173" s="24">
        <v>23</v>
      </c>
      <c r="S173" s="24">
        <v>10</v>
      </c>
      <c r="T173" s="24">
        <v>10</v>
      </c>
      <c r="U173" s="24">
        <v>10</v>
      </c>
      <c r="V173" s="24">
        <v>10</v>
      </c>
      <c r="W173" s="24">
        <v>10</v>
      </c>
      <c r="X173" s="24">
        <v>10</v>
      </c>
      <c r="Y173" s="24">
        <v>10</v>
      </c>
      <c r="Z173" s="24">
        <v>0</v>
      </c>
      <c r="AA173" s="24">
        <v>0</v>
      </c>
      <c r="AB173" s="24">
        <v>0</v>
      </c>
      <c r="AC173" s="24">
        <v>0</v>
      </c>
      <c r="AD173" s="24">
        <v>0</v>
      </c>
      <c r="AE173" s="24">
        <v>0</v>
      </c>
      <c r="AF173" s="24">
        <v>0</v>
      </c>
      <c r="AG173" s="24">
        <v>0</v>
      </c>
      <c r="AH173" s="24">
        <v>0</v>
      </c>
      <c r="AI173" s="24">
        <v>0</v>
      </c>
      <c r="AJ173" s="24">
        <v>0</v>
      </c>
    </row>
    <row r="174" spans="1:36">
      <c r="A174" s="4" t="s">
        <v>87</v>
      </c>
      <c r="B174" s="1">
        <v>0</v>
      </c>
      <c r="C174" s="43">
        <v>0</v>
      </c>
      <c r="D174" s="43">
        <v>0</v>
      </c>
      <c r="E174" s="9">
        <v>0</v>
      </c>
      <c r="F174" s="9">
        <v>0</v>
      </c>
      <c r="G174" s="9">
        <v>0</v>
      </c>
      <c r="H174" s="9">
        <v>0</v>
      </c>
      <c r="I174" s="9">
        <v>0</v>
      </c>
      <c r="J174" s="9">
        <v>0</v>
      </c>
      <c r="K174" s="9">
        <v>0</v>
      </c>
      <c r="L174" s="9">
        <v>0</v>
      </c>
      <c r="M174" s="9">
        <v>0</v>
      </c>
      <c r="N174" s="9">
        <v>0</v>
      </c>
      <c r="O174" s="9">
        <v>0</v>
      </c>
      <c r="P174" s="9">
        <v>0</v>
      </c>
      <c r="Q174" s="9">
        <v>0</v>
      </c>
      <c r="R174" s="9">
        <v>0</v>
      </c>
      <c r="S174" s="9">
        <v>0</v>
      </c>
      <c r="T174" s="9">
        <v>0</v>
      </c>
      <c r="U174" s="9">
        <v>0</v>
      </c>
      <c r="V174" s="9">
        <v>0</v>
      </c>
      <c r="W174" s="9">
        <v>0</v>
      </c>
      <c r="X174" s="9">
        <v>0</v>
      </c>
      <c r="Y174" s="9">
        <v>0</v>
      </c>
      <c r="Z174" s="9">
        <v>0</v>
      </c>
      <c r="AA174" s="9">
        <v>0</v>
      </c>
      <c r="AB174" s="9">
        <v>0</v>
      </c>
      <c r="AC174" s="9">
        <v>0</v>
      </c>
      <c r="AD174" s="9">
        <v>0</v>
      </c>
      <c r="AE174" s="9">
        <v>0</v>
      </c>
      <c r="AF174" s="9">
        <v>0</v>
      </c>
      <c r="AG174" s="9">
        <v>0</v>
      </c>
      <c r="AH174" s="9">
        <v>0</v>
      </c>
      <c r="AI174" s="9">
        <v>0</v>
      </c>
      <c r="AJ174" s="9">
        <v>0</v>
      </c>
    </row>
    <row r="175" spans="1:36">
      <c r="A175" s="30" t="s">
        <v>88</v>
      </c>
      <c r="B175" s="1">
        <v>0</v>
      </c>
      <c r="C175" s="9">
        <v>0</v>
      </c>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9">
        <v>0</v>
      </c>
      <c r="U175" s="9">
        <v>0</v>
      </c>
      <c r="V175" s="9">
        <v>99</v>
      </c>
      <c r="W175" s="9"/>
      <c r="X175" s="9"/>
      <c r="Y175" s="9"/>
      <c r="Z175" s="9"/>
      <c r="AA175" s="9"/>
      <c r="AB175" s="9"/>
      <c r="AC175" s="9"/>
      <c r="AD175" s="9"/>
      <c r="AE175" s="9"/>
      <c r="AF175" s="9"/>
      <c r="AG175" s="9"/>
      <c r="AH175" s="9"/>
      <c r="AI175" s="9"/>
      <c r="AJ175" s="9"/>
    </row>
    <row r="196" spans="1:36">
      <c r="B196" s="53"/>
      <c r="C196" s="53"/>
      <c r="D196" s="59"/>
      <c r="E196" s="59"/>
      <c r="F196" s="59"/>
      <c r="G196" s="59"/>
      <c r="H196" s="60"/>
      <c r="I196" s="61"/>
      <c r="J196" s="62"/>
    </row>
    <row r="197" spans="1:36">
      <c r="A197" s="3" t="s">
        <v>89</v>
      </c>
      <c r="B197" s="6" t="s">
        <v>2</v>
      </c>
      <c r="C197" s="6" t="s">
        <v>3</v>
      </c>
      <c r="D197" s="6" t="s">
        <v>4</v>
      </c>
      <c r="E197" s="6" t="s">
        <v>5</v>
      </c>
      <c r="F197" s="6" t="s">
        <v>6</v>
      </c>
      <c r="G197" s="6" t="s">
        <v>7</v>
      </c>
      <c r="H197" s="6" t="s">
        <v>8</v>
      </c>
      <c r="I197" s="6" t="s">
        <v>9</v>
      </c>
      <c r="J197" s="6" t="s">
        <v>10</v>
      </c>
      <c r="K197" s="6" t="s">
        <v>11</v>
      </c>
      <c r="L197" s="6" t="s">
        <v>12</v>
      </c>
      <c r="M197" s="6" t="s">
        <v>13</v>
      </c>
      <c r="N197" s="6" t="s">
        <v>14</v>
      </c>
      <c r="O197" s="6" t="s">
        <v>15</v>
      </c>
      <c r="P197" s="6" t="s">
        <v>16</v>
      </c>
      <c r="Q197" s="6" t="s">
        <v>17</v>
      </c>
      <c r="R197" s="6" t="s">
        <v>18</v>
      </c>
      <c r="S197" s="6" t="s">
        <v>19</v>
      </c>
      <c r="T197" s="6" t="s">
        <v>20</v>
      </c>
      <c r="U197" s="6" t="s">
        <v>21</v>
      </c>
      <c r="V197" s="6" t="s">
        <v>22</v>
      </c>
      <c r="W197" s="6" t="s">
        <v>23</v>
      </c>
      <c r="X197" s="6" t="s">
        <v>24</v>
      </c>
      <c r="Y197" s="6" t="s">
        <v>25</v>
      </c>
      <c r="Z197" s="6" t="s">
        <v>26</v>
      </c>
      <c r="AA197" s="17" t="s">
        <v>27</v>
      </c>
      <c r="AB197" s="17" t="s">
        <v>28</v>
      </c>
      <c r="AC197" s="6" t="s">
        <v>29</v>
      </c>
      <c r="AD197" s="6" t="s">
        <v>30</v>
      </c>
      <c r="AE197" s="17" t="s">
        <v>31</v>
      </c>
      <c r="AF197" s="17" t="s">
        <v>32</v>
      </c>
      <c r="AG197" s="6" t="s">
        <v>33</v>
      </c>
      <c r="AH197" s="6" t="s">
        <v>34</v>
      </c>
      <c r="AI197" s="17" t="s">
        <v>35</v>
      </c>
      <c r="AJ197" s="17" t="s">
        <v>36</v>
      </c>
    </row>
    <row r="198" spans="1:36">
      <c r="A198" s="5" t="s">
        <v>53</v>
      </c>
      <c r="B198">
        <f>SUM($B199:B199)</f>
        <v>0</v>
      </c>
      <c r="C198">
        <f>SUM($B199:C199)</f>
        <v>0</v>
      </c>
      <c r="D198">
        <f>SUM($B199:D199)</f>
        <v>0</v>
      </c>
      <c r="E198">
        <f>SUM($B199:E199)</f>
        <v>0</v>
      </c>
      <c r="F198">
        <f>SUM($B199:F199)</f>
        <v>0</v>
      </c>
      <c r="G198">
        <f>SUM($B199:G199)</f>
        <v>0</v>
      </c>
      <c r="H198">
        <f>SUM($B199:H199)</f>
        <v>0</v>
      </c>
      <c r="I198">
        <f>SUM($B199:I199)</f>
        <v>0</v>
      </c>
      <c r="J198">
        <f>SUM($B199:J199)</f>
        <v>0</v>
      </c>
      <c r="K198">
        <f>SUM($B199:K199)</f>
        <v>0</v>
      </c>
      <c r="L198">
        <f>SUM($B199:L199)</f>
        <v>0</v>
      </c>
      <c r="M198">
        <f>SUM($B199:M199)</f>
        <v>0</v>
      </c>
      <c r="N198">
        <f>SUM($B199:N199)</f>
        <v>0</v>
      </c>
      <c r="O198">
        <f>SUM($B199:O199)</f>
        <v>0</v>
      </c>
      <c r="P198">
        <f>SUM($B199:P199)</f>
        <v>0</v>
      </c>
      <c r="Q198">
        <f>SUM($B199:Q199)</f>
        <v>0</v>
      </c>
      <c r="R198">
        <f>SUM($B199:R199)</f>
        <v>0</v>
      </c>
      <c r="S198">
        <f>SUM($B199:S199)</f>
        <v>24</v>
      </c>
      <c r="T198">
        <f>SUM($B199:T199)</f>
        <v>48</v>
      </c>
      <c r="U198">
        <f>SUM($B199:U199)</f>
        <v>68</v>
      </c>
      <c r="V198">
        <f>SUM($B199:V199)</f>
        <v>68</v>
      </c>
      <c r="W198">
        <f>SUM($B199:W199)</f>
        <v>68</v>
      </c>
      <c r="X198">
        <f>SUM($B199:X199)</f>
        <v>68</v>
      </c>
      <c r="Y198">
        <f>SUM($B199:Y199)</f>
        <v>68</v>
      </c>
      <c r="Z198">
        <f>SUM($B199:Z199)</f>
        <v>68</v>
      </c>
      <c r="AA198">
        <f>SUM($B199:AA199)</f>
        <v>68</v>
      </c>
      <c r="AB198">
        <f>SUM($B199:AB199)</f>
        <v>68</v>
      </c>
      <c r="AC198">
        <f>SUM($B199:AC199)</f>
        <v>68</v>
      </c>
      <c r="AD198">
        <f>SUM($B199:AD199)</f>
        <v>68</v>
      </c>
      <c r="AE198">
        <f>SUM($B199:AE199)</f>
        <v>68</v>
      </c>
      <c r="AF198">
        <f>SUM($B199:AF199)</f>
        <v>68</v>
      </c>
      <c r="AG198">
        <f>SUM($B199:AG199)</f>
        <v>68</v>
      </c>
      <c r="AH198">
        <f>SUM($B199:AH199)</f>
        <v>68</v>
      </c>
      <c r="AI198">
        <f>SUM($B199:AI199)</f>
        <v>68</v>
      </c>
      <c r="AJ198">
        <f>SUM($B199:AJ199)</f>
        <v>68</v>
      </c>
    </row>
    <row r="199" spans="1:36">
      <c r="A199" s="4" t="s">
        <v>61</v>
      </c>
      <c r="B199">
        <v>0</v>
      </c>
      <c r="C199" s="29">
        <v>0</v>
      </c>
      <c r="D199" s="29">
        <v>0</v>
      </c>
      <c r="E199" s="29">
        <v>0</v>
      </c>
      <c r="F199" s="29">
        <v>0</v>
      </c>
      <c r="G199" s="29">
        <v>0</v>
      </c>
      <c r="H199" s="29">
        <v>0</v>
      </c>
      <c r="I199" s="29">
        <v>0</v>
      </c>
      <c r="J199" s="29">
        <v>0</v>
      </c>
      <c r="K199" s="29">
        <v>0</v>
      </c>
      <c r="L199" s="29">
        <v>0</v>
      </c>
      <c r="M199" s="29">
        <v>0</v>
      </c>
      <c r="N199" s="29">
        <v>0</v>
      </c>
      <c r="O199" s="29">
        <v>0</v>
      </c>
      <c r="P199" s="29">
        <v>0</v>
      </c>
      <c r="Q199" s="29">
        <v>0</v>
      </c>
      <c r="R199" s="29">
        <v>0</v>
      </c>
      <c r="S199" s="29">
        <v>24</v>
      </c>
      <c r="T199" s="29">
        <v>24</v>
      </c>
      <c r="U199" s="29">
        <v>20</v>
      </c>
      <c r="V199" s="29">
        <v>0</v>
      </c>
      <c r="W199" s="29">
        <v>0</v>
      </c>
      <c r="X199" s="29">
        <v>0</v>
      </c>
      <c r="Y199" s="29">
        <v>0</v>
      </c>
      <c r="Z199" s="29">
        <v>0</v>
      </c>
      <c r="AA199" s="29">
        <v>0</v>
      </c>
      <c r="AB199" s="29">
        <v>0</v>
      </c>
      <c r="AC199" s="29">
        <v>0</v>
      </c>
      <c r="AD199" s="29">
        <v>0</v>
      </c>
      <c r="AE199" s="29">
        <v>0</v>
      </c>
      <c r="AF199" s="29">
        <v>0</v>
      </c>
      <c r="AG199" s="29">
        <v>0</v>
      </c>
      <c r="AH199" s="29">
        <v>0</v>
      </c>
      <c r="AI199" s="29">
        <v>0</v>
      </c>
      <c r="AJ199" s="29">
        <v>0</v>
      </c>
    </row>
    <row r="200" spans="1:36">
      <c r="A200" s="4" t="s">
        <v>55</v>
      </c>
      <c r="B200">
        <f>SUM($B201:B201)</f>
        <v>0</v>
      </c>
      <c r="C200" s="9">
        <f>SUM($B201:C201)</f>
        <v>0</v>
      </c>
      <c r="D200" s="9">
        <f>SUM($B201:D201)</f>
        <v>0</v>
      </c>
      <c r="E200" s="9">
        <f>SUM($B201:E201)</f>
        <v>0</v>
      </c>
      <c r="F200" s="9">
        <f>SUM($B201:F201)</f>
        <v>0</v>
      </c>
      <c r="G200" s="9">
        <f>SUM($B201:G201)</f>
        <v>0</v>
      </c>
      <c r="H200" s="9">
        <f>SUM($B201:H201)</f>
        <v>0</v>
      </c>
      <c r="I200" s="9">
        <f>SUM($B201:I201)</f>
        <v>0</v>
      </c>
      <c r="J200" s="9">
        <f>SUM($B201:J201)</f>
        <v>0</v>
      </c>
      <c r="K200" s="9">
        <f>SUM($B201:K201)</f>
        <v>0</v>
      </c>
      <c r="L200" s="9">
        <f>SUM($B201:L201)</f>
        <v>0</v>
      </c>
      <c r="M200" s="9">
        <f>SUM($B201:M201)</f>
        <v>0</v>
      </c>
      <c r="N200" s="9">
        <f>SUM($B201:N201)</f>
        <v>0</v>
      </c>
      <c r="O200" s="9">
        <f>SUM($B201:O201)</f>
        <v>0</v>
      </c>
      <c r="P200" s="9">
        <f>SUM($B201:P201)</f>
        <v>0</v>
      </c>
      <c r="Q200" s="9">
        <f>SUM($B201:Q201)</f>
        <v>0</v>
      </c>
      <c r="R200" s="9">
        <f>SUM($B201:R201)</f>
        <v>0</v>
      </c>
      <c r="S200" s="9">
        <f>SUM($B201:S201)</f>
        <v>0</v>
      </c>
      <c r="T200" s="9">
        <f>SUM($B201:T201)</f>
        <v>0</v>
      </c>
      <c r="U200" s="9">
        <f>SUM($B201:U201)</f>
        <v>0</v>
      </c>
      <c r="V200" s="9">
        <f>SUM($B201:V201)</f>
        <v>0</v>
      </c>
      <c r="W200" s="9">
        <f>SUM($B201:W201)</f>
        <v>0</v>
      </c>
      <c r="X200" s="9">
        <f>SUM($B201:X201)</f>
        <v>0</v>
      </c>
      <c r="Y200" s="9">
        <f>SUM($B201:Y201)</f>
        <v>0</v>
      </c>
      <c r="Z200" s="9">
        <f>SUM($B201:Z201)</f>
        <v>0</v>
      </c>
      <c r="AA200" s="9">
        <f>SUM($B201:AA201)</f>
        <v>0</v>
      </c>
      <c r="AB200" s="9">
        <f>SUM($B201:AB201)</f>
        <v>0</v>
      </c>
      <c r="AC200" s="9">
        <f>SUM($B201:AC201)</f>
        <v>0</v>
      </c>
      <c r="AD200" s="9">
        <f>SUM($B201:AD201)</f>
        <v>0</v>
      </c>
      <c r="AE200" s="9">
        <f>SUM($B201:AE201)</f>
        <v>0</v>
      </c>
      <c r="AF200" s="9">
        <f>SUM($B201:AF201)</f>
        <v>0</v>
      </c>
      <c r="AG200" s="9">
        <f>SUM($B201:AG201)</f>
        <v>0</v>
      </c>
      <c r="AH200" s="9">
        <f>SUM($B201:AH201)</f>
        <v>0</v>
      </c>
      <c r="AI200" s="9">
        <f>SUM($B201:AI201)</f>
        <v>0</v>
      </c>
      <c r="AJ200" s="9">
        <f>SUM($B201:AJ201)</f>
        <v>0</v>
      </c>
    </row>
    <row r="201" spans="1:36">
      <c r="A201" s="4" t="s">
        <v>62</v>
      </c>
      <c r="B201">
        <v>0</v>
      </c>
      <c r="C201" s="9">
        <v>0</v>
      </c>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9">
        <v>0</v>
      </c>
      <c r="U201" s="9">
        <v>0</v>
      </c>
      <c r="V201" s="9">
        <v>0</v>
      </c>
      <c r="W201" s="9"/>
      <c r="X201" s="9"/>
      <c r="Y201" s="9"/>
      <c r="Z201" s="9"/>
      <c r="AA201" s="9"/>
      <c r="AB201" s="9"/>
      <c r="AC201" s="9"/>
      <c r="AD201" s="9"/>
      <c r="AE201" s="9"/>
      <c r="AF201" s="9"/>
      <c r="AG201" s="9"/>
      <c r="AH201" s="9"/>
      <c r="AI201" s="9"/>
      <c r="AJ201" s="9"/>
    </row>
  </sheetData>
  <sheetProtection selectLockedCells="1" selectUnlockedCells="1"/>
  <pageMargins left="0.25" right="0.25" top="0.75" bottom="0.75" header="0.3" footer="0.3"/>
  <pageSetup paperSize="5"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3B37-B390-4C47-9FCE-DF018478369F}">
  <dimension ref="A3:T9"/>
  <sheetViews>
    <sheetView workbookViewId="0">
      <selection activeCell="E17" sqref="E17"/>
    </sheetView>
  </sheetViews>
  <sheetFormatPr defaultRowHeight="14.45"/>
  <cols>
    <col min="1" max="1" width="13.5703125" customWidth="1"/>
    <col min="2" max="20" width="12.7109375" customWidth="1"/>
  </cols>
  <sheetData>
    <row r="3" spans="1:20">
      <c r="A3" t="s">
        <v>90</v>
      </c>
    </row>
    <row r="5" spans="1:20">
      <c r="A5" s="6" t="s">
        <v>17</v>
      </c>
      <c r="B5" s="6" t="s">
        <v>18</v>
      </c>
      <c r="C5" s="6" t="s">
        <v>19</v>
      </c>
      <c r="D5" s="6" t="s">
        <v>20</v>
      </c>
      <c r="E5" s="6" t="s">
        <v>21</v>
      </c>
      <c r="F5" s="6" t="s">
        <v>22</v>
      </c>
      <c r="G5" s="6" t="s">
        <v>23</v>
      </c>
      <c r="H5" s="6" t="s">
        <v>24</v>
      </c>
      <c r="I5" s="6" t="s">
        <v>25</v>
      </c>
      <c r="J5" s="6" t="s">
        <v>26</v>
      </c>
      <c r="K5" s="17" t="s">
        <v>27</v>
      </c>
      <c r="L5" s="17" t="s">
        <v>28</v>
      </c>
      <c r="M5" s="6" t="s">
        <v>29</v>
      </c>
      <c r="N5" s="6" t="s">
        <v>30</v>
      </c>
      <c r="O5" s="17" t="s">
        <v>31</v>
      </c>
      <c r="P5" s="17" t="s">
        <v>32</v>
      </c>
      <c r="Q5" s="6" t="s">
        <v>33</v>
      </c>
      <c r="R5" s="6" t="s">
        <v>34</v>
      </c>
      <c r="S5" s="17" t="s">
        <v>35</v>
      </c>
      <c r="T5" s="17" t="s">
        <v>36</v>
      </c>
    </row>
    <row r="6" spans="1:20">
      <c r="A6" s="2">
        <v>0</v>
      </c>
      <c r="B6" s="2">
        <f t="shared" ref="B6:T6" si="0">A6+B7</f>
        <v>44000000</v>
      </c>
      <c r="C6" s="2">
        <f t="shared" si="0"/>
        <v>44000000</v>
      </c>
      <c r="D6" s="2">
        <f t="shared" si="0"/>
        <v>44000000</v>
      </c>
      <c r="E6" s="2">
        <f t="shared" si="0"/>
        <v>44000000</v>
      </c>
      <c r="F6" s="2">
        <f t="shared" si="0"/>
        <v>44000000</v>
      </c>
      <c r="G6" s="2">
        <f t="shared" si="0"/>
        <v>44000000</v>
      </c>
      <c r="H6" s="2">
        <f t="shared" si="0"/>
        <v>44000000</v>
      </c>
      <c r="I6" s="2">
        <f t="shared" si="0"/>
        <v>44000000</v>
      </c>
      <c r="J6" s="2">
        <f t="shared" si="0"/>
        <v>44000000</v>
      </c>
      <c r="K6" s="2">
        <f t="shared" si="0"/>
        <v>44000000</v>
      </c>
      <c r="L6" s="2">
        <f t="shared" si="0"/>
        <v>44000000</v>
      </c>
      <c r="M6" s="2">
        <f t="shared" si="0"/>
        <v>44000000</v>
      </c>
      <c r="N6" s="2">
        <f t="shared" si="0"/>
        <v>44000000</v>
      </c>
      <c r="O6" s="2">
        <f t="shared" si="0"/>
        <v>44000000</v>
      </c>
      <c r="P6" s="2">
        <f t="shared" si="0"/>
        <v>44000000</v>
      </c>
      <c r="Q6" s="2">
        <f t="shared" si="0"/>
        <v>44000000</v>
      </c>
      <c r="R6" s="2">
        <f t="shared" si="0"/>
        <v>44000000</v>
      </c>
      <c r="S6" s="2">
        <f t="shared" si="0"/>
        <v>44000000</v>
      </c>
      <c r="T6" s="2">
        <f t="shared" si="0"/>
        <v>44000000</v>
      </c>
    </row>
    <row r="7" spans="1:20">
      <c r="A7" s="7">
        <v>0</v>
      </c>
      <c r="B7" s="7">
        <v>44000000</v>
      </c>
      <c r="C7" s="7">
        <v>0</v>
      </c>
      <c r="D7" s="7">
        <v>0</v>
      </c>
      <c r="E7" s="7">
        <v>0</v>
      </c>
      <c r="F7" s="7">
        <v>0</v>
      </c>
      <c r="G7" s="7">
        <v>0</v>
      </c>
      <c r="H7" s="7">
        <v>0</v>
      </c>
      <c r="I7" s="7">
        <v>0</v>
      </c>
      <c r="J7" s="7">
        <v>0</v>
      </c>
      <c r="K7" s="7">
        <v>0</v>
      </c>
      <c r="L7" s="7">
        <v>0</v>
      </c>
      <c r="M7" s="7">
        <v>0</v>
      </c>
      <c r="N7" s="7">
        <v>0</v>
      </c>
      <c r="O7" s="7">
        <v>0</v>
      </c>
      <c r="P7" s="7">
        <v>0</v>
      </c>
      <c r="Q7" s="7">
        <v>0</v>
      </c>
      <c r="R7" s="7">
        <v>0</v>
      </c>
      <c r="S7" s="7">
        <v>0</v>
      </c>
      <c r="T7" s="7">
        <v>0</v>
      </c>
    </row>
    <row r="8" spans="1:20">
      <c r="A8" s="11">
        <f>SUM(A9:$B9)</f>
        <v>0</v>
      </c>
      <c r="B8" s="11">
        <f>SUM($B9:B9)</f>
        <v>0</v>
      </c>
      <c r="C8" s="11">
        <f>SUM($B9:C9)</f>
        <v>0</v>
      </c>
      <c r="D8" s="11">
        <f>SUM($B9:D9)</f>
        <v>0</v>
      </c>
      <c r="E8" s="11">
        <f>SUM($B9:E9)</f>
        <v>0</v>
      </c>
      <c r="F8" s="11">
        <f>SUM($B9:F9)</f>
        <v>0</v>
      </c>
      <c r="G8" s="11">
        <f>SUM($B9:G9)</f>
        <v>0</v>
      </c>
      <c r="H8" s="11">
        <f>SUM($B9:H9)</f>
        <v>0</v>
      </c>
      <c r="I8" s="11">
        <f>SUM($B9:I9)</f>
        <v>0</v>
      </c>
      <c r="J8" s="11">
        <f>SUM($B9:J9)</f>
        <v>0</v>
      </c>
      <c r="K8" s="11">
        <f>SUM($B9:K9)</f>
        <v>0</v>
      </c>
      <c r="L8" s="11">
        <f>SUM($B9:L9)</f>
        <v>0</v>
      </c>
      <c r="M8" s="11">
        <f>SUM($B9:M9)</f>
        <v>0</v>
      </c>
      <c r="N8" s="11">
        <f>SUM($B9:N9)</f>
        <v>0</v>
      </c>
      <c r="O8" s="11">
        <f>SUM($B9:O9)</f>
        <v>0</v>
      </c>
      <c r="P8" s="11">
        <f>SUM($B9:P9)</f>
        <v>0</v>
      </c>
      <c r="Q8" s="11">
        <f>SUM($B9:Q9)</f>
        <v>0</v>
      </c>
      <c r="R8" s="11">
        <f>SUM($B9:R9)</f>
        <v>0</v>
      </c>
      <c r="S8" s="11">
        <f>SUM($B9:S9)</f>
        <v>0</v>
      </c>
      <c r="T8" s="11">
        <f>SUM($B9:T9)</f>
        <v>0</v>
      </c>
    </row>
    <row r="9" spans="1:20">
      <c r="A9" s="12">
        <v>0</v>
      </c>
      <c r="B9" s="12">
        <v>0</v>
      </c>
      <c r="C9" s="12">
        <v>0</v>
      </c>
      <c r="D9" s="12">
        <v>0</v>
      </c>
      <c r="E9" s="12"/>
      <c r="F9" s="12"/>
      <c r="G9" s="12"/>
      <c r="H9" s="12"/>
      <c r="I9" s="12"/>
      <c r="J9" s="12"/>
      <c r="K9" s="12"/>
      <c r="L9" s="12"/>
      <c r="M9" s="12"/>
      <c r="N9" s="12"/>
      <c r="O9" s="12"/>
      <c r="P9" s="12"/>
      <c r="Q9" s="12"/>
      <c r="R9" s="12"/>
      <c r="S9" s="12"/>
      <c r="T9"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a664561d03ba723a672a291e6b2bd10">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c896eacdd5a79d997e4ab0ba5cb190f5"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74C7A5-88CC-4158-9411-8B35751A7669}"/>
</file>

<file path=customXml/itemProps2.xml><?xml version="1.0" encoding="utf-8"?>
<ds:datastoreItem xmlns:ds="http://schemas.openxmlformats.org/officeDocument/2006/customXml" ds:itemID="{0675D210-DDD4-4B27-9600-31C303D05651}"/>
</file>

<file path=customXml/itemProps3.xml><?xml version="1.0" encoding="utf-8"?>
<ds:datastoreItem xmlns:ds="http://schemas.openxmlformats.org/officeDocument/2006/customXml" ds:itemID="{B7C1F7F3-B52C-4BAF-9ECE-3EBF0CE90655}"/>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Holmes, Jennifer</cp:lastModifiedBy>
  <cp:revision/>
  <dcterms:created xsi:type="dcterms:W3CDTF">2012-04-19T15:15:44Z</dcterms:created>
  <dcterms:modified xsi:type="dcterms:W3CDTF">2025-07-18T13:56:34Z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368500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