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charts/chart3.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theme/themeOverride4.xml" ContentType="application/vnd.openxmlformats-officedocument.themeOverride+xml"/>
  <Override PartName="/xl/drawings/drawing7.xml" ContentType="application/vnd.openxmlformats-officedocument.drawingml.chartshapes+xml"/>
  <Override PartName="/xl/charts/chart6.xml" ContentType="application/vnd.openxmlformats-officedocument.drawingml.chart+xml"/>
  <Override PartName="/xl/theme/themeOverride5.xml" ContentType="application/vnd.openxmlformats-officedocument.themeOverride+xml"/>
  <Override PartName="/xl/drawings/drawing8.xml" ContentType="application/vnd.openxmlformats-officedocument.drawingml.chartshapes+xml"/>
  <Override PartName="/xl/charts/chart7.xml" ContentType="application/vnd.openxmlformats-officedocument.drawingml.chart+xml"/>
  <Override PartName="/xl/theme/themeOverride6.xml" ContentType="application/vnd.openxmlformats-officedocument.themeOverride+xml"/>
  <Override PartName="/xl/drawings/drawing9.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08"/>
  <workbookPr defaultThemeVersion="124226"/>
  <mc:AlternateContent xmlns:mc="http://schemas.openxmlformats.org/markup-compatibility/2006">
    <mc:Choice Requires="x15">
      <x15ac:absPath xmlns:x15ac="http://schemas.microsoft.com/office/spreadsheetml/2010/11/ac" url="C:\Users\kceisner\Desktop\DRGR\QPR Reporting\"/>
    </mc:Choice>
  </mc:AlternateContent>
  <xr:revisionPtr revIDLastSave="22" documentId="13_ncr:1_{9DF389E9-4E6A-4EF6-931D-8DE6CBA042E9}" xr6:coauthVersionLast="47" xr6:coauthVersionMax="47" xr10:uidLastSave="{C492DE63-119B-45B8-9462-6B1752649E0A}"/>
  <bookViews>
    <workbookView xWindow="-28920" yWindow="-120" windowWidth="29040" windowHeight="15225" tabRatio="839" firstSheet="1" activeTab="1" xr2:uid="{00000000-000D-0000-FFFF-FFFF00000000}"/>
  </bookViews>
  <sheets>
    <sheet name="Intro" sheetId="8" r:id="rId1"/>
    <sheet name="Financial Proj" sheetId="5" r:id="rId2"/>
    <sheet name="Performance Proj" sheetId="6" r:id="rId3"/>
    <sheet name="Sheet1" sheetId="9" state="hidden" r:id="rId4"/>
    <sheet name="Sheet2" sheetId="10" r:id="rId5"/>
  </sheets>
  <definedNames>
    <definedName name="_xlnm.Print_Area" localSheetId="1">'Financial Proj'!$A$1:$AH$118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93" i="5" l="1"/>
  <c r="AH93" i="5"/>
  <c r="AD93" i="5"/>
  <c r="AF93" i="5"/>
  <c r="AC93" i="5"/>
  <c r="K32" i="5"/>
  <c r="X93" i="5"/>
  <c r="Y93" i="5"/>
  <c r="Z93" i="5"/>
  <c r="AA93" i="5"/>
  <c r="C31" i="5" l="1"/>
  <c r="D31" i="5"/>
  <c r="B31" i="5"/>
  <c r="B91" i="5"/>
  <c r="B90" i="5" s="1"/>
  <c r="C91" i="5"/>
  <c r="D91" i="5"/>
  <c r="O91" i="5"/>
  <c r="Q91" i="5"/>
  <c r="R91" i="5"/>
  <c r="S91" i="5"/>
  <c r="T91" i="5"/>
  <c r="U91" i="5"/>
  <c r="V91" i="5"/>
  <c r="W91" i="5"/>
  <c r="X91" i="5"/>
  <c r="Y91" i="5"/>
  <c r="Z91" i="5"/>
  <c r="AA91" i="5"/>
  <c r="AB91" i="5"/>
  <c r="AC91" i="5"/>
  <c r="AD91" i="5"/>
  <c r="AE91" i="5"/>
  <c r="AF91" i="5"/>
  <c r="AG91" i="5"/>
  <c r="AH91" i="5"/>
  <c r="B93" i="5"/>
  <c r="B92" i="5" s="1"/>
  <c r="C93" i="5"/>
  <c r="D93" i="5"/>
  <c r="E93" i="5"/>
  <c r="F93" i="5"/>
  <c r="G93" i="5"/>
  <c r="H93" i="5"/>
  <c r="I93" i="5"/>
  <c r="J93" i="5"/>
  <c r="K93" i="5"/>
  <c r="L93" i="5"/>
  <c r="M93" i="5"/>
  <c r="N93" i="5"/>
  <c r="O93" i="5"/>
  <c r="P93" i="5"/>
  <c r="Q93" i="5"/>
  <c r="R93" i="5"/>
  <c r="S93" i="5"/>
  <c r="T93" i="5"/>
  <c r="U93" i="5"/>
  <c r="V93" i="5"/>
  <c r="W93" i="5"/>
  <c r="C92" i="5" l="1"/>
  <c r="D92" i="5" s="1"/>
  <c r="E92" i="5" s="1"/>
  <c r="F92" i="5" s="1"/>
  <c r="G92" i="5" s="1"/>
  <c r="H92" i="5" s="1"/>
  <c r="I92" i="5" s="1"/>
  <c r="J92" i="5" s="1"/>
  <c r="K92" i="5" s="1"/>
  <c r="L92" i="5" s="1"/>
  <c r="M92" i="5" s="1"/>
  <c r="N92" i="5" s="1"/>
  <c r="O92" i="5" s="1"/>
  <c r="P92" i="5" s="1"/>
  <c r="Q92" i="5" s="1"/>
  <c r="R92" i="5" s="1"/>
  <c r="S92" i="5" s="1"/>
  <c r="T92" i="5" s="1"/>
  <c r="U92" i="5" s="1"/>
  <c r="V92" i="5" s="1"/>
  <c r="W92" i="5" s="1"/>
  <c r="C90" i="5"/>
  <c r="D90" i="5"/>
  <c r="K11" i="5" l="1"/>
  <c r="L11" i="5"/>
  <c r="M11" i="5"/>
  <c r="N11" i="5"/>
  <c r="O11" i="5"/>
  <c r="P11" i="5"/>
  <c r="Q11" i="5"/>
  <c r="R11" i="5"/>
  <c r="J11" i="5"/>
  <c r="K40" i="5"/>
  <c r="J40" i="5"/>
  <c r="K68" i="5"/>
  <c r="L68" i="5"/>
  <c r="M68" i="5"/>
  <c r="N68" i="5"/>
  <c r="O68" i="5"/>
  <c r="P68" i="5"/>
  <c r="Q68" i="5"/>
  <c r="R68" i="5"/>
  <c r="J68" i="5"/>
  <c r="P61" i="5" l="1"/>
  <c r="P91" i="5" s="1"/>
  <c r="B24" i="9" l="1"/>
  <c r="B20" i="9"/>
  <c r="C10" i="9"/>
  <c r="B10" i="9"/>
  <c r="B14" i="9"/>
  <c r="AA70" i="6"/>
  <c r="AB70" i="6"/>
  <c r="AC70" i="6"/>
  <c r="AD70" i="6"/>
  <c r="AE70" i="6"/>
  <c r="AF70" i="6"/>
  <c r="AG70" i="6"/>
  <c r="AH70" i="6"/>
  <c r="AA62" i="5"/>
  <c r="AB62" i="5"/>
  <c r="AC62" i="5"/>
  <c r="AD62" i="5"/>
  <c r="AE62" i="5"/>
  <c r="AF62" i="5"/>
  <c r="AG62" i="5"/>
  <c r="AH62" i="5"/>
  <c r="D60" i="5"/>
  <c r="C60" i="5"/>
  <c r="N61" i="5"/>
  <c r="N91" i="5" s="1"/>
  <c r="M61" i="5"/>
  <c r="M91" i="5" s="1"/>
  <c r="L61" i="5"/>
  <c r="L91" i="5" s="1"/>
  <c r="K61" i="5"/>
  <c r="J61" i="5"/>
  <c r="I61" i="5"/>
  <c r="H61" i="5"/>
  <c r="G61" i="5"/>
  <c r="F61" i="5"/>
  <c r="E61" i="5"/>
  <c r="F32" i="5"/>
  <c r="G32" i="5"/>
  <c r="H32" i="5"/>
  <c r="I32" i="5"/>
  <c r="J32" i="5"/>
  <c r="E32" i="5"/>
  <c r="E62" i="5"/>
  <c r="F62" i="5" s="1"/>
  <c r="G62" i="5" s="1"/>
  <c r="H62" i="5" s="1"/>
  <c r="I62" i="5" s="1"/>
  <c r="J62" i="5" s="1"/>
  <c r="K62" i="5" s="1"/>
  <c r="L62" i="5" s="1"/>
  <c r="M62" i="5" s="1"/>
  <c r="N62" i="5" s="1"/>
  <c r="O62" i="5" s="1"/>
  <c r="F91" i="5" l="1"/>
  <c r="G91" i="5"/>
  <c r="H91" i="5"/>
  <c r="J91" i="5"/>
  <c r="I91" i="5"/>
  <c r="K91" i="5"/>
  <c r="K31" i="5"/>
  <c r="S31" i="5"/>
  <c r="AA31" i="5"/>
  <c r="L31" i="5"/>
  <c r="T31" i="5"/>
  <c r="AB31" i="5"/>
  <c r="X31" i="5"/>
  <c r="E31" i="5"/>
  <c r="M31" i="5"/>
  <c r="U31" i="5"/>
  <c r="AC31" i="5"/>
  <c r="AF31" i="5"/>
  <c r="F31" i="5"/>
  <c r="N31" i="5"/>
  <c r="V31" i="5"/>
  <c r="AD31" i="5"/>
  <c r="P31" i="5"/>
  <c r="G31" i="5"/>
  <c r="O31" i="5"/>
  <c r="W31" i="5"/>
  <c r="AE31" i="5"/>
  <c r="H31" i="5"/>
  <c r="I31" i="5"/>
  <c r="Q31" i="5"/>
  <c r="Y31" i="5"/>
  <c r="AG31" i="5"/>
  <c r="J31" i="5"/>
  <c r="R31" i="5"/>
  <c r="Z31" i="5"/>
  <c r="AH31" i="5"/>
  <c r="E60" i="5"/>
  <c r="E91" i="5"/>
  <c r="D10" i="9"/>
  <c r="AE60" i="5"/>
  <c r="AH60" i="5"/>
  <c r="M60" i="5"/>
  <c r="AA60" i="5"/>
  <c r="T60" i="5"/>
  <c r="H60" i="5"/>
  <c r="X60" i="5"/>
  <c r="I60" i="5"/>
  <c r="Q60" i="5"/>
  <c r="Y60" i="5"/>
  <c r="AG60" i="5"/>
  <c r="K60" i="5"/>
  <c r="P60" i="5"/>
  <c r="AF60" i="5"/>
  <c r="J60" i="5"/>
  <c r="R60" i="5"/>
  <c r="Z60" i="5"/>
  <c r="S60" i="5"/>
  <c r="AC60" i="5"/>
  <c r="L60" i="5"/>
  <c r="U60" i="5"/>
  <c r="F60" i="5"/>
  <c r="N60" i="5"/>
  <c r="V60" i="5"/>
  <c r="AD60" i="5"/>
  <c r="AB60" i="5"/>
  <c r="G60" i="5"/>
  <c r="O60" i="5"/>
  <c r="W60" i="5"/>
  <c r="W62" i="5"/>
  <c r="Z62" i="5"/>
  <c r="D62" i="5"/>
  <c r="C62" i="5"/>
  <c r="C70" i="6"/>
  <c r="B71" i="6"/>
  <c r="C71" i="6" s="1"/>
  <c r="D71" i="6" s="1"/>
  <c r="E71" i="6" s="1"/>
  <c r="F71" i="6" s="1"/>
  <c r="G71" i="6" s="1"/>
  <c r="H71" i="6" s="1"/>
  <c r="I71" i="6" s="1"/>
  <c r="J71" i="6" s="1"/>
  <c r="K71" i="6" s="1"/>
  <c r="L71" i="6" s="1"/>
  <c r="M71" i="6" s="1"/>
  <c r="N71" i="6" s="1"/>
  <c r="O71" i="6" s="1"/>
  <c r="P71" i="6" s="1"/>
  <c r="Q71" i="6" s="1"/>
  <c r="R71" i="6" s="1"/>
  <c r="S71" i="6" s="1"/>
  <c r="T71" i="6" s="1"/>
  <c r="U71" i="6" s="1"/>
  <c r="V71" i="6" s="1"/>
  <c r="W71" i="6" s="1"/>
  <c r="X71" i="6" s="1"/>
  <c r="Y71" i="6" s="1"/>
  <c r="Z71" i="6" s="1"/>
  <c r="AA71" i="6" s="1"/>
  <c r="AB71" i="6" s="1"/>
  <c r="AC71" i="6" s="1"/>
  <c r="AD71" i="6" s="1"/>
  <c r="AE71" i="6" s="1"/>
  <c r="AF71" i="6" s="1"/>
  <c r="AG71" i="6" s="1"/>
  <c r="AH71" i="6" s="1"/>
  <c r="D70" i="6"/>
  <c r="E70" i="6"/>
  <c r="F70" i="6"/>
  <c r="G70" i="6"/>
  <c r="H70" i="6"/>
  <c r="I70" i="6"/>
  <c r="J70" i="6"/>
  <c r="K70" i="6"/>
  <c r="L70" i="6"/>
  <c r="M70" i="6"/>
  <c r="N70" i="6"/>
  <c r="O70" i="6"/>
  <c r="T70" i="6"/>
  <c r="U70" i="6"/>
  <c r="V70" i="6"/>
  <c r="W70" i="6"/>
  <c r="X70" i="6"/>
  <c r="Y70" i="6"/>
  <c r="Z70" i="6"/>
  <c r="B70" i="6"/>
  <c r="B6" i="6"/>
  <c r="C6" i="6" s="1"/>
  <c r="D6" i="6" s="1"/>
  <c r="E6" i="6" s="1"/>
  <c r="F6" i="6" s="1"/>
  <c r="G6" i="6" s="1"/>
  <c r="H6" i="6" s="1"/>
  <c r="I6" i="6" s="1"/>
  <c r="J6" i="6" s="1"/>
  <c r="K6" i="6" s="1"/>
  <c r="L6" i="6" s="1"/>
  <c r="M6" i="6" s="1"/>
  <c r="N6" i="6" s="1"/>
  <c r="O6" i="6" s="1"/>
  <c r="P6" i="6" s="1"/>
  <c r="Q6" i="6" s="1"/>
  <c r="R6" i="6" s="1"/>
  <c r="S6" i="6" s="1"/>
  <c r="T6" i="6" s="1"/>
  <c r="U6" i="6" s="1"/>
  <c r="V6" i="6" s="1"/>
  <c r="W6" i="6" s="1"/>
  <c r="X6" i="6" s="1"/>
  <c r="Y6" i="6" s="1"/>
  <c r="Z6" i="6" s="1"/>
  <c r="AA6" i="6" s="1"/>
  <c r="AB6" i="6" s="1"/>
  <c r="AC6" i="6" s="1"/>
  <c r="AD6" i="6" s="1"/>
  <c r="AE6" i="6" s="1"/>
  <c r="AF6" i="6" s="1"/>
  <c r="AG6" i="6" s="1"/>
  <c r="AH6" i="6" s="1"/>
  <c r="B4" i="6"/>
  <c r="C4" i="6" s="1"/>
  <c r="D4" i="6" s="1"/>
  <c r="E4" i="6" s="1"/>
  <c r="F4" i="6" s="1"/>
  <c r="G4" i="6" s="1"/>
  <c r="H4" i="6" s="1"/>
  <c r="I4" i="6" s="1"/>
  <c r="J4" i="6" s="1"/>
  <c r="K4" i="6" s="1"/>
  <c r="L4" i="6" s="1"/>
  <c r="M4" i="6" s="1"/>
  <c r="N4" i="6" s="1"/>
  <c r="O4" i="6" s="1"/>
  <c r="P4" i="6" s="1"/>
  <c r="Q4" i="6" s="1"/>
  <c r="R4" i="6" s="1"/>
  <c r="S4" i="6" s="1"/>
  <c r="T4" i="6" s="1"/>
  <c r="U4" i="6" s="1"/>
  <c r="V4" i="6" s="1"/>
  <c r="W4" i="6" s="1"/>
  <c r="X4" i="6" s="1"/>
  <c r="Y4" i="6" s="1"/>
  <c r="Z4" i="6" s="1"/>
  <c r="AA4" i="6" s="1"/>
  <c r="AB4" i="6" s="1"/>
  <c r="AC4" i="6" s="1"/>
  <c r="AD4" i="6" s="1"/>
  <c r="AE4" i="6" s="1"/>
  <c r="AF4" i="6" s="1"/>
  <c r="AG4" i="6" s="1"/>
  <c r="AH4" i="6" s="1"/>
  <c r="B5" i="5"/>
  <c r="C5" i="5" s="1"/>
  <c r="D5" i="5" s="1"/>
  <c r="E5" i="5" s="1"/>
  <c r="F5" i="5" s="1"/>
  <c r="G5" i="5" s="1"/>
  <c r="H5" i="5" s="1"/>
  <c r="I5" i="5" s="1"/>
  <c r="J5" i="5" s="1"/>
  <c r="K5" i="5" s="1"/>
  <c r="L5" i="5" s="1"/>
  <c r="M5" i="5" s="1"/>
  <c r="N5" i="5" s="1"/>
  <c r="O5" i="5" s="1"/>
  <c r="P5" i="5" s="1"/>
  <c r="Q5" i="5" s="1"/>
  <c r="R5" i="5" s="1"/>
  <c r="S5" i="5" s="1"/>
  <c r="T5" i="5" s="1"/>
  <c r="B62" i="5"/>
  <c r="B3" i="5"/>
  <c r="C3" i="5" s="1"/>
  <c r="D3" i="5" s="1"/>
  <c r="E3" i="5" s="1"/>
  <c r="F3" i="5" s="1"/>
  <c r="G3" i="5" s="1"/>
  <c r="H3" i="5" s="1"/>
  <c r="I3" i="5" s="1"/>
  <c r="J3" i="5" s="1"/>
  <c r="K3" i="5" s="1"/>
  <c r="L3" i="5" s="1"/>
  <c r="M3" i="5" s="1"/>
  <c r="N3" i="5" s="1"/>
  <c r="B38" i="6"/>
  <c r="C38" i="6" s="1"/>
  <c r="D38" i="6" s="1"/>
  <c r="E38" i="6" s="1"/>
  <c r="F38" i="6" s="1"/>
  <c r="G38" i="6" s="1"/>
  <c r="H38" i="6" s="1"/>
  <c r="I38" i="6" s="1"/>
  <c r="J38" i="6" s="1"/>
  <c r="L38" i="6" s="1"/>
  <c r="M38" i="6" s="1"/>
  <c r="N38" i="6" s="1"/>
  <c r="B60" i="5"/>
  <c r="B33" i="5"/>
  <c r="C33" i="5" s="1"/>
  <c r="D33" i="5" s="1"/>
  <c r="E33" i="5" s="1"/>
  <c r="F33" i="5" s="1"/>
  <c r="G33" i="5" s="1"/>
  <c r="H33" i="5" s="1"/>
  <c r="I33" i="5" s="1"/>
  <c r="J33" i="5" s="1"/>
  <c r="K33" i="5" s="1"/>
  <c r="L33" i="5" s="1"/>
  <c r="M33" i="5" s="1"/>
  <c r="N33" i="5" s="1"/>
  <c r="O33" i="5" s="1"/>
  <c r="P33" i="5" s="1"/>
  <c r="Q33" i="5" s="1"/>
  <c r="R33" i="5" s="1"/>
  <c r="S33" i="5" s="1"/>
  <c r="T33" i="5" s="1"/>
  <c r="U33" i="5" s="1"/>
  <c r="V33" i="5" s="1"/>
  <c r="W33" i="5" s="1"/>
  <c r="X33" i="5" s="1"/>
  <c r="Y33" i="5" s="1"/>
  <c r="Z33" i="5" s="1"/>
  <c r="AA33" i="5" s="1"/>
  <c r="AB33" i="5" s="1"/>
  <c r="AC33" i="5" s="1"/>
  <c r="AD33" i="5" s="1"/>
  <c r="AE33" i="5" s="1"/>
  <c r="AF33" i="5" s="1"/>
  <c r="AG33" i="5" s="1"/>
  <c r="AH33" i="5" s="1"/>
  <c r="B36" i="6"/>
  <c r="C36" i="6" s="1"/>
  <c r="D36" i="6" s="1"/>
  <c r="E36" i="6" s="1"/>
  <c r="F36" i="6" s="1"/>
  <c r="G36" i="6" s="1"/>
  <c r="H36" i="6" s="1"/>
  <c r="I36" i="6" s="1"/>
  <c r="J36" i="6" s="1"/>
  <c r="K36" i="6" s="1"/>
  <c r="L36" i="6" s="1"/>
  <c r="M36" i="6" s="1"/>
  <c r="N36" i="6" s="1"/>
  <c r="O36" i="6" s="1"/>
  <c r="P36" i="6" s="1"/>
  <c r="Q36" i="6" s="1"/>
  <c r="R36" i="6" s="1"/>
  <c r="S36" i="6" s="1"/>
  <c r="T36" i="6" s="1"/>
  <c r="U36" i="6" s="1"/>
  <c r="V36" i="6" s="1"/>
  <c r="W36" i="6" s="1"/>
  <c r="X36" i="6" s="1"/>
  <c r="Y36" i="6" s="1"/>
  <c r="Z36" i="6" s="1"/>
  <c r="AA36" i="6" s="1"/>
  <c r="AB36" i="6" s="1"/>
  <c r="AC36" i="6" s="1"/>
  <c r="AD36" i="6" s="1"/>
  <c r="AE36" i="6" s="1"/>
  <c r="AF36" i="6" s="1"/>
  <c r="AG36" i="6" s="1"/>
  <c r="AH36" i="6" s="1"/>
  <c r="B69" i="6"/>
  <c r="U62" i="5"/>
  <c r="V62" i="5"/>
  <c r="T62" i="5"/>
  <c r="Q62" i="5"/>
  <c r="P62" i="5"/>
  <c r="S62" i="5"/>
  <c r="R62" i="5"/>
  <c r="U5" i="5" l="1"/>
  <c r="V5" i="5" s="1"/>
  <c r="W5" i="5" s="1"/>
  <c r="X5" i="5" s="1"/>
  <c r="Y5" i="5" s="1"/>
  <c r="M90" i="5"/>
  <c r="K90" i="5"/>
  <c r="S90" i="5"/>
  <c r="Z90" i="5"/>
  <c r="I90" i="5"/>
  <c r="Q90" i="5"/>
  <c r="O90" i="5"/>
  <c r="AH90" i="5"/>
  <c r="G90" i="5"/>
  <c r="W90" i="5"/>
  <c r="AA90" i="5"/>
  <c r="V90" i="5"/>
  <c r="AB90" i="5"/>
  <c r="E90" i="5"/>
  <c r="F90" i="5"/>
  <c r="J90" i="5"/>
  <c r="U90" i="5"/>
  <c r="AG90" i="5"/>
  <c r="N90" i="5"/>
  <c r="H90" i="5"/>
  <c r="T90" i="5"/>
  <c r="Y90" i="5"/>
  <c r="L90" i="5"/>
  <c r="AF90" i="5"/>
  <c r="AC90" i="5"/>
  <c r="R90" i="5"/>
  <c r="AD90" i="5"/>
  <c r="P90" i="5"/>
  <c r="AE90" i="5"/>
  <c r="X90" i="5"/>
  <c r="Q38" i="6"/>
  <c r="R38" i="6" s="1"/>
  <c r="S38" i="6" s="1"/>
  <c r="T38" i="6" s="1"/>
  <c r="U38" i="6" s="1"/>
  <c r="V38" i="6" s="1"/>
  <c r="W38" i="6" s="1"/>
  <c r="Z38" i="6" s="1"/>
  <c r="AA38" i="6" s="1"/>
  <c r="AB38" i="6" s="1"/>
  <c r="AC38" i="6" s="1"/>
  <c r="AD38" i="6" s="1"/>
  <c r="AE38" i="6" s="1"/>
  <c r="AF38" i="6" s="1"/>
  <c r="AG38" i="6" s="1"/>
  <c r="AH38" i="6" s="1"/>
  <c r="C69" i="6"/>
  <c r="D69" i="6" s="1"/>
  <c r="E69" i="6" s="1"/>
  <c r="F69" i="6" s="1"/>
  <c r="G69" i="6" s="1"/>
  <c r="H69" i="6" s="1"/>
  <c r="I69" i="6" s="1"/>
  <c r="J69" i="6" s="1"/>
  <c r="K69" i="6" s="1"/>
  <c r="L69" i="6" s="1"/>
  <c r="M69" i="6" s="1"/>
  <c r="N69" i="6" s="1"/>
  <c r="O69" i="6" s="1"/>
  <c r="P69" i="6" s="1"/>
  <c r="Q69" i="6" s="1"/>
  <c r="R69" i="6" s="1"/>
  <c r="S69" i="6" s="1"/>
  <c r="T69" i="6" s="1"/>
  <c r="U69" i="6" s="1"/>
  <c r="V69" i="6" s="1"/>
  <c r="W69" i="6" s="1"/>
  <c r="X69" i="6" s="1"/>
  <c r="Y69" i="6" s="1"/>
  <c r="Z69" i="6" s="1"/>
  <c r="AA69" i="6" s="1"/>
  <c r="AB69" i="6" s="1"/>
  <c r="AC69" i="6" s="1"/>
  <c r="AD69" i="6" s="1"/>
  <c r="AE69" i="6" s="1"/>
  <c r="AF69" i="6" s="1"/>
  <c r="AG69" i="6" s="1"/>
  <c r="AH69" i="6" s="1"/>
  <c r="O3" i="5"/>
  <c r="P3" i="5" s="1"/>
  <c r="Q3" i="5" s="1"/>
  <c r="R3" i="5" s="1"/>
  <c r="S3" i="5" s="1"/>
  <c r="T3" i="5" s="1"/>
  <c r="U3" i="5" s="1"/>
  <c r="V3" i="5" s="1"/>
  <c r="W3" i="5" s="1"/>
  <c r="X3" i="5" s="1"/>
  <c r="Y3" i="5" s="1"/>
  <c r="Z3" i="5" s="1"/>
  <c r="AA3" i="5" s="1"/>
  <c r="AB3" i="5" s="1"/>
  <c r="AC3" i="5" s="1"/>
  <c r="AD3" i="5" s="1"/>
  <c r="AE3" i="5" s="1"/>
  <c r="AF3" i="5" s="1"/>
  <c r="AG3" i="5" s="1"/>
  <c r="AH3" i="5" s="1"/>
  <c r="Z5" i="5" l="1"/>
  <c r="AA5" i="5" s="1"/>
  <c r="AB5" i="5" s="1"/>
  <c r="AC5" i="5" s="1"/>
  <c r="AD5" i="5" s="1"/>
  <c r="AE5" i="5" s="1"/>
  <c r="AF5" i="5" s="1"/>
  <c r="AG5" i="5" s="1"/>
  <c r="AH5" i="5" s="1"/>
</calcChain>
</file>

<file path=xl/sharedStrings.xml><?xml version="1.0" encoding="utf-8"?>
<sst xmlns="http://schemas.openxmlformats.org/spreadsheetml/2006/main" count="316" uniqueCount="93">
  <si>
    <r>
      <rPr>
        <b/>
        <sz val="11"/>
        <color rgb="FF000000"/>
        <rFont val="Calibri"/>
        <family val="2"/>
      </rPr>
      <t xml:space="preserve">State of North Carolina 
Community Development Block Grant – Disaster Recovery (CDBG-DR) Program 
Projections of Expenditures and Outcomes - as of Quarter Ending September 30, 2024
</t>
    </r>
    <r>
      <rPr>
        <sz val="11"/>
        <color rgb="FF000000"/>
        <rFont val="Calibri"/>
        <family val="2"/>
        <scheme val="minor"/>
      </rPr>
      <t xml:space="preserve">Grant # B-16-DL-37-0001
Background: The Federal Register notice authorizing North Carolina’s allocation of CDBG-DR funds requires the State to publish a projection of expenditures and outcomes. The following projections follow a HUD-specified template designed to distinguish investments in housing, non-housing and planning/administrative activities. 
This update reflects the entire grant amount.
Reading the Projections: The HUD format contains two spreadsheets: one for financial projections and one for performance indicators. The projections indicate a month and year that corresponds to the beginning of the quarter. For example, 7/2018 represents the quarter from 7/1/2018-9/30/2018. The graphs represent cumulative expenditures over the life of the programs. 
Revisions: These projections will be revised as more data becomes available through the award process. Additionally, these projections will be revised following Quarterly Performance Reports submitted to HUD to reflect actual progress. 
</t>
    </r>
  </si>
  <si>
    <t>(MtD July)</t>
  </si>
  <si>
    <t>QtD thru 9/30/19</t>
  </si>
  <si>
    <t>QtD thru 12/31/19</t>
  </si>
  <si>
    <t>QtD thru 3/31/20</t>
  </si>
  <si>
    <t>QtD thru 06/30/20</t>
  </si>
  <si>
    <t>QtD thru 9/30/20</t>
  </si>
  <si>
    <t>QtD thru 12/31/20</t>
  </si>
  <si>
    <t>QtD thru 03/31/21</t>
  </si>
  <si>
    <t>QtD thru 06/30/21</t>
  </si>
  <si>
    <t>QtD thru 12/31/21</t>
  </si>
  <si>
    <t>Housing</t>
  </si>
  <si>
    <t>07/2017</t>
  </si>
  <si>
    <t>10/2017</t>
  </si>
  <si>
    <t>01/2018</t>
  </si>
  <si>
    <t>4/2018</t>
  </si>
  <si>
    <t>07/2018</t>
  </si>
  <si>
    <t>10/2018</t>
  </si>
  <si>
    <t>01/2019</t>
  </si>
  <si>
    <t>4/2019</t>
  </si>
  <si>
    <t>07/2019</t>
  </si>
  <si>
    <t>10/2019</t>
  </si>
  <si>
    <t>01/2020</t>
  </si>
  <si>
    <t>4/2020</t>
  </si>
  <si>
    <t>07/2020</t>
  </si>
  <si>
    <t>10/2020</t>
  </si>
  <si>
    <t>01/2021</t>
  </si>
  <si>
    <t>4/2021</t>
  </si>
  <si>
    <t>07/2021</t>
  </si>
  <si>
    <t>10/2021</t>
  </si>
  <si>
    <t>01/2022</t>
  </si>
  <si>
    <t>4/2022</t>
  </si>
  <si>
    <t>07/2022</t>
  </si>
  <si>
    <t>10/2022</t>
  </si>
  <si>
    <t>01/2023</t>
  </si>
  <si>
    <t>4/2023</t>
  </si>
  <si>
    <t>07/2023</t>
  </si>
  <si>
    <t>10/2023</t>
  </si>
  <si>
    <t>01/2024</t>
  </si>
  <si>
    <t>4/2024</t>
  </si>
  <si>
    <t>07/2024</t>
  </si>
  <si>
    <t>10/2024</t>
  </si>
  <si>
    <t>01/2025</t>
  </si>
  <si>
    <t>4/2025</t>
  </si>
  <si>
    <t>07/2025</t>
  </si>
  <si>
    <t>Projected Expenditures</t>
  </si>
  <si>
    <t>Quarterly Projection</t>
  </si>
  <si>
    <t>Actual Expenditure</t>
  </si>
  <si>
    <t>Actual Quarterly Expend (from QPRs)</t>
  </si>
  <si>
    <t>NCAS Financial Reports</t>
  </si>
  <si>
    <t>8911/Housing Rehab (Grant Local Gov't)</t>
  </si>
  <si>
    <t>7HRB Housing (Single Family)</t>
  </si>
  <si>
    <t>TOTAL Housing</t>
  </si>
  <si>
    <t>Non-Housing</t>
  </si>
  <si>
    <t>7BAM/Buyout &amp; Acquisition</t>
  </si>
  <si>
    <t>7SBA/Economic Development SBA (Transfer to Commerce)</t>
  </si>
  <si>
    <t xml:space="preserve">7SRM/Small Rental </t>
  </si>
  <si>
    <t xml:space="preserve">7MFM Multi-Family </t>
  </si>
  <si>
    <t>TOTAL Non-Housing</t>
  </si>
  <si>
    <t>Planning &amp; Admin</t>
  </si>
  <si>
    <t>2R17-8900</t>
  </si>
  <si>
    <t>2R17-ADM</t>
  </si>
  <si>
    <t>2R17-7PLN</t>
  </si>
  <si>
    <t>TOTAL Planning &amp; Admin</t>
  </si>
  <si>
    <t>Total Expenditures</t>
  </si>
  <si>
    <t>Construction of New Housing</t>
  </si>
  <si>
    <t>Projected Units</t>
  </si>
  <si>
    <t># of Housing Units (Quarterly Projection)</t>
  </si>
  <si>
    <t>Actual Units</t>
  </si>
  <si>
    <t># of Housing Units (Populated from QPR Reporting)</t>
  </si>
  <si>
    <t>Residential Rehab and Reconstruction</t>
  </si>
  <si>
    <t># of Housing Units (Populated from QPR Reporting) *</t>
  </si>
  <si>
    <t>* NCORR is formalizing its beneficiary closeout procedure.  Beneficiaries will be reported after going through the closeout process.</t>
  </si>
  <si>
    <t>Economic Development</t>
  </si>
  <si>
    <t>Projected Jobs</t>
  </si>
  <si>
    <t># of Jobs Created/Retained (Quarterly Projection)</t>
  </si>
  <si>
    <t>Actual Jobs</t>
  </si>
  <si>
    <t># of Jobs Created/Retained (Populated from QPR Reporting)</t>
  </si>
  <si>
    <t># of Permanent Jobs Created **</t>
  </si>
  <si>
    <t># of Permanent Jobs Retained **</t>
  </si>
  <si>
    <t>** Jobs created/retained will reported at the end of the small business loans 3 year compliance period.</t>
  </si>
  <si>
    <t>Lmi</t>
  </si>
  <si>
    <t>Un</t>
  </si>
  <si>
    <t>Edgecombe</t>
  </si>
  <si>
    <t>Robeson</t>
  </si>
  <si>
    <t>NCORR</t>
  </si>
  <si>
    <t>Buyout</t>
  </si>
  <si>
    <t>Small Rental</t>
  </si>
  <si>
    <t>PHA</t>
  </si>
  <si>
    <t>MFH</t>
  </si>
  <si>
    <t>SBR</t>
  </si>
  <si>
    <t>Infrastructure</t>
  </si>
  <si>
    <t>Public Facilities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</si>
</sst>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43" formatCode="_(* #,##0.00_);_(* \(#,##0.00\);_(* &quot;-&quot;??_);_(@_)"/>
    <numFmt numFmtId="164" formatCode="&quot;$&quot;#,##0"/>
    <numFmt numFmtId="165" formatCode="_(* #,##0_);_(* \(#,##0\);_(* &quot;-&quot;??_);_(@_)"/>
    <numFmt numFmtId="166" formatCode="_(&quot;$&quot;* #,##0_);_(&quot;$&quot;* \(#,##0\);_(&quot;$&quot;* &quot;-&quot;??_);_(@_)"/>
    <numFmt numFmtId="167" formatCode="&quot;$&quot;#,##0.00"/>
  </numFmts>
  <fonts count="14">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i/>
      <sz val="11"/>
      <color theme="1"/>
      <name val="Calibri"/>
      <family val="2"/>
      <scheme val="minor"/>
    </font>
    <font>
      <sz val="11"/>
      <color rgb="FFFF0000"/>
      <name val="Calibri"/>
      <family val="2"/>
      <scheme val="minor"/>
    </font>
    <font>
      <sz val="11"/>
      <color rgb="FF00B050"/>
      <name val="Calibri"/>
      <family val="2"/>
      <scheme val="minor"/>
    </font>
    <font>
      <u/>
      <sz val="11"/>
      <color theme="1"/>
      <name val="Calibri"/>
      <family val="2"/>
      <scheme val="minor"/>
    </font>
    <font>
      <b/>
      <sz val="11"/>
      <color theme="0"/>
      <name val="Calibri"/>
      <family val="2"/>
      <scheme val="minor"/>
    </font>
    <font>
      <sz val="11"/>
      <color theme="0"/>
      <name val="Calibri"/>
      <family val="2"/>
      <scheme val="minor"/>
    </font>
    <font>
      <sz val="11"/>
      <color rgb="FF000000"/>
      <name val="Calibri"/>
      <family val="2"/>
    </font>
    <font>
      <sz val="11"/>
      <color rgb="FF000000"/>
      <name val="Calibri"/>
      <family val="2"/>
      <scheme val="minor"/>
    </font>
    <font>
      <sz val="11"/>
      <name val="Calibri"/>
      <family val="2"/>
    </font>
    <font>
      <b/>
      <sz val="11"/>
      <color rgb="FF000000"/>
      <name val="Calibri"/>
      <family val="2"/>
    </font>
  </fonts>
  <fills count="8">
    <fill>
      <patternFill patternType="none"/>
    </fill>
    <fill>
      <patternFill patternType="gray125"/>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rgb="FFA6A6A6"/>
        <bgColor rgb="FF000000"/>
      </patternFill>
    </fill>
    <fill>
      <patternFill patternType="solid">
        <fgColor rgb="FFDDD9C4"/>
        <bgColor rgb="FF000000"/>
      </patternFill>
    </fill>
  </fills>
  <borders count="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4" tint="0.3999755851924192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80">
    <xf numFmtId="0" fontId="0" fillId="0" borderId="0" xfId="0"/>
    <xf numFmtId="3" fontId="0" fillId="0" borderId="0" xfId="0" applyNumberFormat="1"/>
    <xf numFmtId="164" fontId="0" fillId="0" borderId="0" xfId="0" applyNumberFormat="1"/>
    <xf numFmtId="0" fontId="2" fillId="2" borderId="4" xfId="0" applyFont="1" applyFill="1" applyBorder="1"/>
    <xf numFmtId="0" fontId="2" fillId="0" borderId="0" xfId="0" applyFont="1"/>
    <xf numFmtId="0" fontId="0" fillId="0" borderId="0" xfId="0" applyAlignment="1">
      <alignment horizontal="left" indent="1"/>
    </xf>
    <xf numFmtId="0" fontId="0" fillId="0" borderId="4" xfId="0" applyBorder="1" applyAlignment="1">
      <alignment horizontal="left"/>
    </xf>
    <xf numFmtId="0" fontId="0" fillId="3" borderId="0" xfId="0" applyFill="1"/>
    <xf numFmtId="3" fontId="0" fillId="3" borderId="0" xfId="0" applyNumberFormat="1" applyFill="1"/>
    <xf numFmtId="3" fontId="0" fillId="0" borderId="4" xfId="0" applyNumberFormat="1" applyBorder="1"/>
    <xf numFmtId="49" fontId="2" fillId="2" borderId="4" xfId="0" applyNumberFormat="1" applyFont="1" applyFill="1" applyBorder="1" applyAlignment="1">
      <alignment horizontal="right"/>
    </xf>
    <xf numFmtId="164" fontId="3" fillId="3" borderId="0" xfId="0" applyNumberFormat="1" applyFont="1" applyFill="1"/>
    <xf numFmtId="164" fontId="3" fillId="4" borderId="0" xfId="0" applyNumberFormat="1" applyFont="1" applyFill="1"/>
    <xf numFmtId="164" fontId="3" fillId="0" borderId="0" xfId="0" applyNumberFormat="1" applyFont="1"/>
    <xf numFmtId="0" fontId="0" fillId="5" borderId="0" xfId="0" applyFill="1"/>
    <xf numFmtId="0" fontId="0" fillId="0" borderId="0" xfId="0" applyAlignment="1">
      <alignment horizontal="left" wrapText="1"/>
    </xf>
    <xf numFmtId="3" fontId="0" fillId="4" borderId="0" xfId="0" applyNumberFormat="1" applyFill="1"/>
    <xf numFmtId="164" fontId="0" fillId="5" borderId="0" xfId="0" applyNumberFormat="1" applyFill="1"/>
    <xf numFmtId="166" fontId="0" fillId="5" borderId="0" xfId="0" applyNumberFormat="1" applyFill="1"/>
    <xf numFmtId="164" fontId="3" fillId="5" borderId="0" xfId="0" applyNumberFormat="1" applyFont="1" applyFill="1"/>
    <xf numFmtId="1" fontId="0" fillId="3" borderId="0" xfId="0" applyNumberFormat="1" applyFill="1"/>
    <xf numFmtId="165" fontId="0" fillId="3" borderId="0" xfId="0" applyNumberFormat="1" applyFill="1"/>
    <xf numFmtId="0" fontId="0" fillId="3" borderId="0" xfId="0" applyFill="1" applyAlignment="1">
      <alignment vertical="center"/>
    </xf>
    <xf numFmtId="0" fontId="0" fillId="0" borderId="0" xfId="0" applyAlignment="1">
      <alignment vertical="center"/>
    </xf>
    <xf numFmtId="3" fontId="0" fillId="5" borderId="0" xfId="0" applyNumberFormat="1" applyFill="1"/>
    <xf numFmtId="167" fontId="0" fillId="0" borderId="0" xfId="0" applyNumberFormat="1"/>
    <xf numFmtId="1" fontId="0" fillId="0" borderId="0" xfId="0" applyNumberFormat="1"/>
    <xf numFmtId="0" fontId="0" fillId="0" borderId="0" xfId="0" applyAlignment="1">
      <alignment horizontal="center" vertical="top"/>
    </xf>
    <xf numFmtId="0" fontId="4" fillId="0" borderId="0" xfId="0" quotePrefix="1" applyFont="1" applyAlignment="1">
      <alignment horizontal="left" indent="1"/>
    </xf>
    <xf numFmtId="44" fontId="0" fillId="0" borderId="0" xfId="2" applyFont="1"/>
    <xf numFmtId="44" fontId="0" fillId="0" borderId="0" xfId="0" applyNumberFormat="1"/>
    <xf numFmtId="3" fontId="0" fillId="5" borderId="4" xfId="0" applyNumberFormat="1" applyFill="1" applyBorder="1"/>
    <xf numFmtId="166" fontId="0" fillId="0" borderId="0" xfId="2" applyNumberFormat="1" applyFont="1"/>
    <xf numFmtId="9" fontId="0" fillId="0" borderId="0" xfId="3" applyFont="1"/>
    <xf numFmtId="0" fontId="0" fillId="0" borderId="5" xfId="0" applyBorder="1"/>
    <xf numFmtId="0" fontId="0" fillId="0" borderId="6" xfId="0" applyBorder="1"/>
    <xf numFmtId="167" fontId="2" fillId="0" borderId="0" xfId="0" applyNumberFormat="1" applyFont="1"/>
    <xf numFmtId="0" fontId="5" fillId="0" borderId="0" xfId="0" applyFont="1"/>
    <xf numFmtId="3" fontId="5" fillId="0" borderId="0" xfId="0" applyNumberFormat="1" applyFont="1"/>
    <xf numFmtId="49" fontId="0" fillId="2" borderId="4" xfId="0" applyNumberFormat="1" applyFill="1" applyBorder="1" applyAlignment="1">
      <alignment horizontal="right"/>
    </xf>
    <xf numFmtId="0" fontId="6" fillId="0" borderId="0" xfId="0" applyFont="1"/>
    <xf numFmtId="3" fontId="6" fillId="0" borderId="0" xfId="0" applyNumberFormat="1" applyFont="1"/>
    <xf numFmtId="0" fontId="7" fillId="5" borderId="0" xfId="0" applyFont="1" applyFill="1"/>
    <xf numFmtId="0" fontId="9" fillId="0" borderId="6" xfId="0" applyFont="1" applyBorder="1"/>
    <xf numFmtId="167" fontId="9" fillId="0" borderId="6" xfId="0" applyNumberFormat="1" applyFont="1" applyBorder="1"/>
    <xf numFmtId="44" fontId="9" fillId="0" borderId="6" xfId="2" applyFont="1" applyFill="1" applyBorder="1"/>
    <xf numFmtId="164" fontId="9" fillId="0" borderId="6" xfId="0" applyNumberFormat="1" applyFont="1" applyBorder="1"/>
    <xf numFmtId="0" fontId="9" fillId="0" borderId="0" xfId="0" applyFont="1"/>
    <xf numFmtId="167" fontId="9" fillId="0" borderId="0" xfId="0" applyNumberFormat="1" applyFont="1"/>
    <xf numFmtId="4" fontId="9" fillId="0" borderId="0" xfId="0" applyNumberFormat="1" applyFont="1"/>
    <xf numFmtId="0" fontId="8" fillId="0" borderId="0" xfId="0" applyFont="1"/>
    <xf numFmtId="167" fontId="8" fillId="0" borderId="0" xfId="0" applyNumberFormat="1" applyFont="1"/>
    <xf numFmtId="166" fontId="9" fillId="0" borderId="0" xfId="0" applyNumberFormat="1" applyFont="1"/>
    <xf numFmtId="44" fontId="9" fillId="0" borderId="0" xfId="2" applyFont="1" applyFill="1"/>
    <xf numFmtId="44" fontId="9" fillId="0" borderId="0" xfId="2" applyFont="1"/>
    <xf numFmtId="164" fontId="9" fillId="0" borderId="0" xfId="0" applyNumberFormat="1" applyFont="1" applyAlignment="1">
      <alignment wrapText="1"/>
    </xf>
    <xf numFmtId="164" fontId="8" fillId="0" borderId="0" xfId="0" applyNumberFormat="1" applyFont="1"/>
    <xf numFmtId="44" fontId="8" fillId="0" borderId="0" xfId="2" applyFont="1"/>
    <xf numFmtId="164" fontId="9" fillId="0" borderId="0" xfId="0" applyNumberFormat="1" applyFont="1"/>
    <xf numFmtId="9" fontId="9" fillId="0" borderId="0" xfId="3" applyFont="1"/>
    <xf numFmtId="0" fontId="9" fillId="0" borderId="0" xfId="0" applyFont="1" applyAlignment="1">
      <alignment wrapText="1"/>
    </xf>
    <xf numFmtId="166" fontId="9" fillId="0" borderId="0" xfId="2" applyNumberFormat="1" applyFont="1"/>
    <xf numFmtId="166" fontId="9" fillId="0" borderId="0" xfId="2" applyNumberFormat="1" applyFont="1" applyFill="1"/>
    <xf numFmtId="4" fontId="8" fillId="0" borderId="0" xfId="0" applyNumberFormat="1" applyFont="1"/>
    <xf numFmtId="0" fontId="8" fillId="0" borderId="0" xfId="0" applyFont="1" applyAlignment="1">
      <alignment horizontal="left" indent="1"/>
    </xf>
    <xf numFmtId="165" fontId="9" fillId="0" borderId="0" xfId="1" applyNumberFormat="1" applyFont="1" applyFill="1"/>
    <xf numFmtId="0" fontId="9" fillId="0" borderId="0" xfId="0" applyFont="1" applyAlignment="1">
      <alignment horizontal="right"/>
    </xf>
    <xf numFmtId="166" fontId="2" fillId="0" borderId="0" xfId="0" applyNumberFormat="1" applyFont="1"/>
    <xf numFmtId="166" fontId="0" fillId="0" borderId="0" xfId="2" applyNumberFormat="1" applyFont="1" applyFill="1"/>
    <xf numFmtId="166" fontId="2" fillId="0" borderId="0" xfId="2" applyNumberFormat="1" applyFont="1"/>
    <xf numFmtId="0" fontId="10" fillId="0" borderId="5" xfId="0" applyFont="1" applyBorder="1"/>
    <xf numFmtId="0" fontId="10" fillId="0" borderId="7" xfId="0" applyFont="1" applyBorder="1"/>
    <xf numFmtId="6" fontId="10" fillId="6" borderId="0" xfId="0" applyNumberFormat="1" applyFont="1" applyFill="1"/>
    <xf numFmtId="6" fontId="11" fillId="6" borderId="0" xfId="0" applyNumberFormat="1" applyFont="1" applyFill="1"/>
    <xf numFmtId="6" fontId="3" fillId="6" borderId="0" xfId="0" applyNumberFormat="1" applyFont="1" applyFill="1"/>
    <xf numFmtId="0" fontId="11" fillId="6" borderId="0" xfId="0" applyFont="1" applyFill="1"/>
    <xf numFmtId="6" fontId="12" fillId="7" borderId="0" xfId="0" applyNumberFormat="1" applyFont="1" applyFill="1"/>
    <xf numFmtId="0" fontId="10" fillId="0" borderId="1" xfId="0" applyFont="1" applyBorder="1" applyAlignment="1">
      <alignment vertical="top" wrapText="1"/>
    </xf>
    <xf numFmtId="0" fontId="0" fillId="0" borderId="2" xfId="0" applyBorder="1" applyAlignment="1">
      <alignment vertical="top"/>
    </xf>
    <xf numFmtId="0" fontId="0" fillId="0" borderId="3" xfId="0" applyBorder="1" applyAlignment="1">
      <alignment vertical="top"/>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5.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Assistance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strRef>
              <c:f>'Financial Proj'!$A$3</c:f>
              <c:strCache>
                <c:ptCount val="1"/>
                <c:pt idx="0">
                  <c:v>Projected Expenditures</c:v>
                </c:pt>
              </c:strCache>
            </c:strRef>
          </c:tx>
          <c:marker>
            <c:symbol val="diamond"/>
            <c:size val="4"/>
          </c:marker>
          <c:cat>
            <c:strRef>
              <c:f>'Financial Proj'!$B$2:$AH$2</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'Financial Proj'!$B$3:$AH$3</c:f>
              <c:numCache>
                <c:formatCode>"$"#,##0</c:formatCode>
                <c:ptCount val="33"/>
                <c:pt idx="0">
                  <c:v>0</c:v>
                </c:pt>
                <c:pt idx="1">
                  <c:v>0</c:v>
                </c:pt>
                <c:pt idx="2">
                  <c:v>0</c:v>
                </c:pt>
                <c:pt idx="3">
                  <c:v>0</c:v>
                </c:pt>
                <c:pt idx="4">
                  <c:v>0</c:v>
                </c:pt>
                <c:pt idx="5">
                  <c:v>1242225.5699999998</c:v>
                </c:pt>
                <c:pt idx="6">
                  <c:v>3519357.57</c:v>
                </c:pt>
                <c:pt idx="7">
                  <c:v>8925666.5700000003</c:v>
                </c:pt>
                <c:pt idx="8">
                  <c:v>14805059.57</c:v>
                </c:pt>
                <c:pt idx="9">
                  <c:v>25315464.57</c:v>
                </c:pt>
                <c:pt idx="10">
                  <c:v>39636968.57</c:v>
                </c:pt>
                <c:pt idx="11">
                  <c:v>53551420.57</c:v>
                </c:pt>
                <c:pt idx="12">
                  <c:v>71718642.569999993</c:v>
                </c:pt>
                <c:pt idx="13">
                  <c:v>81511494.105833322</c:v>
                </c:pt>
                <c:pt idx="14">
                  <c:v>91304345.641666651</c:v>
                </c:pt>
                <c:pt idx="15">
                  <c:v>101097197.17749998</c:v>
                </c:pt>
                <c:pt idx="16">
                  <c:v>110890048.71333331</c:v>
                </c:pt>
                <c:pt idx="17">
                  <c:v>120682900.24916664</c:v>
                </c:pt>
                <c:pt idx="18">
                  <c:v>130475751.78499997</c:v>
                </c:pt>
                <c:pt idx="19">
                  <c:v>136929820.78499997</c:v>
                </c:pt>
                <c:pt idx="20">
                  <c:v>143383889.78499997</c:v>
                </c:pt>
                <c:pt idx="21">
                  <c:v>149837958.78499997</c:v>
                </c:pt>
                <c:pt idx="22">
                  <c:v>158292027.78499997</c:v>
                </c:pt>
                <c:pt idx="23">
                  <c:v>166746096.78499997</c:v>
                </c:pt>
                <c:pt idx="24">
                  <c:v>175200167.78499997</c:v>
                </c:pt>
                <c:pt idx="25">
                  <c:v>183654238.78499997</c:v>
                </c:pt>
                <c:pt idx="26">
                  <c:v>192108309.78499997</c:v>
                </c:pt>
                <c:pt idx="27">
                  <c:v>200562380.78499997</c:v>
                </c:pt>
                <c:pt idx="28">
                  <c:v>208016451.78499997</c:v>
                </c:pt>
                <c:pt idx="29">
                  <c:v>212042503.56499997</c:v>
                </c:pt>
                <c:pt idx="30">
                  <c:v>212542503.56499997</c:v>
                </c:pt>
                <c:pt idx="31">
                  <c:v>212542503.56499997</c:v>
                </c:pt>
                <c:pt idx="32">
                  <c:v>212542503.56499997</c:v>
                </c:pt>
              </c:numCache>
            </c:numRef>
          </c:val>
          <c:smooth val="0"/>
          <c:extLst>
            <c:ext xmlns:c16="http://schemas.microsoft.com/office/drawing/2014/chart" uri="{C3380CC4-5D6E-409C-BE32-E72D297353CC}">
              <c16:uniqueId val="{00000000-BA27-49B2-91D0-6EC67B70103B}"/>
            </c:ext>
          </c:extLst>
        </c:ser>
        <c:ser>
          <c:idx val="1"/>
          <c:order val="1"/>
          <c:tx>
            <c:strRef>
              <c:f>'Financial Proj'!$A$5</c:f>
              <c:strCache>
                <c:ptCount val="1"/>
                <c:pt idx="0">
                  <c:v>Actual Expenditure</c:v>
                </c:pt>
              </c:strCache>
            </c:strRef>
          </c:tx>
          <c:cat>
            <c:strRef>
              <c:f>'Financial Proj'!$B$2:$AH$2</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'Financial Proj'!$B$5:$AH$5</c:f>
              <c:numCache>
                <c:formatCode>"$"#,##0</c:formatCode>
                <c:ptCount val="33"/>
                <c:pt idx="0">
                  <c:v>0</c:v>
                </c:pt>
                <c:pt idx="1">
                  <c:v>0</c:v>
                </c:pt>
                <c:pt idx="2">
                  <c:v>0</c:v>
                </c:pt>
                <c:pt idx="3">
                  <c:v>0</c:v>
                </c:pt>
                <c:pt idx="4">
                  <c:v>0</c:v>
                </c:pt>
                <c:pt idx="5">
                  <c:v>1242225.5699999998</c:v>
                </c:pt>
                <c:pt idx="6">
                  <c:v>3519357.57</c:v>
                </c:pt>
                <c:pt idx="7">
                  <c:v>8925666.5700000003</c:v>
                </c:pt>
                <c:pt idx="8">
                  <c:v>17309425.59</c:v>
                </c:pt>
                <c:pt idx="9">
                  <c:v>27819830.59</c:v>
                </c:pt>
                <c:pt idx="10">
                  <c:v>39547644.140000001</c:v>
                </c:pt>
                <c:pt idx="11">
                  <c:v>53452934.100000001</c:v>
                </c:pt>
                <c:pt idx="12">
                  <c:v>71318020.099999994</c:v>
                </c:pt>
                <c:pt idx="13">
                  <c:v>84228609.589999989</c:v>
                </c:pt>
                <c:pt idx="14">
                  <c:v>95435854.399999991</c:v>
                </c:pt>
                <c:pt idx="15">
                  <c:v>107278751.02999999</c:v>
                </c:pt>
                <c:pt idx="16">
                  <c:v>113348868.47999999</c:v>
                </c:pt>
                <c:pt idx="17">
                  <c:v>119960968.83999999</c:v>
                </c:pt>
                <c:pt idx="18">
                  <c:v>128602880.83999999</c:v>
                </c:pt>
                <c:pt idx="19">
                  <c:v>133973326.99999999</c:v>
                </c:pt>
                <c:pt idx="20">
                  <c:v>152701075.5</c:v>
                </c:pt>
                <c:pt idx="21">
                  <c:v>170670655.56999999</c:v>
                </c:pt>
                <c:pt idx="22">
                  <c:v>173359061.56999999</c:v>
                </c:pt>
                <c:pt idx="23">
                  <c:v>194989205.56999999</c:v>
                </c:pt>
                <c:pt idx="24">
                  <c:v>203594960.66999999</c:v>
                </c:pt>
                <c:pt idx="25">
                  <c:v>209395244.81999999</c:v>
                </c:pt>
                <c:pt idx="26">
                  <c:v>210607604.81999999</c:v>
                </c:pt>
                <c:pt idx="27">
                  <c:v>212839975.97</c:v>
                </c:pt>
                <c:pt idx="28">
                  <c:v>214153284.34999999</c:v>
                </c:pt>
                <c:pt idx="29">
                  <c:v>205202584.5</c:v>
                </c:pt>
                <c:pt idx="30">
                  <c:v>205202553.5</c:v>
                </c:pt>
                <c:pt idx="31">
                  <c:v>205202672.44</c:v>
                </c:pt>
                <c:pt idx="32">
                  <c:v>205202672.44</c:v>
                </c:pt>
              </c:numCache>
            </c:numRef>
          </c:val>
          <c:smooth val="0"/>
          <c:extLst>
            <c:ext xmlns:c16="http://schemas.microsoft.com/office/drawing/2014/chart" uri="{C3380CC4-5D6E-409C-BE32-E72D297353CC}">
              <c16:uniqueId val="{00000002-BA27-49B2-91D0-6EC67B70103B}"/>
            </c:ext>
          </c:extLst>
        </c:ser>
        <c:dLbls>
          <c:showLegendKey val="0"/>
          <c:showVal val="0"/>
          <c:showCatName val="0"/>
          <c:showSerName val="0"/>
          <c:showPercent val="0"/>
          <c:showBubbleSize val="0"/>
        </c:dLbls>
        <c:marker val="1"/>
        <c:smooth val="0"/>
        <c:axId val="599737096"/>
        <c:axId val="1"/>
      </c:lineChart>
      <c:catAx>
        <c:axId val="59973709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737096"/>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12867772262418"/>
          <c:y val="0.34565274693227449"/>
          <c:w val="0.2122442836847229"/>
          <c:h val="0.10564019171516605"/>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Non-Housing Assistance Expenditures</a:t>
            </a:r>
          </a:p>
        </c:rich>
      </c:tx>
      <c:layout>
        <c:manualLayout>
          <c:xMode val="edge"/>
          <c:yMode val="edge"/>
          <c:x val="0.14478070175438595"/>
          <c:y val="1.4461315979754157E-2"/>
        </c:manualLayout>
      </c:layout>
      <c:overlay val="0"/>
    </c:title>
    <c:autoTitleDeleted val="0"/>
    <c:plotArea>
      <c:layout>
        <c:manualLayout>
          <c:layoutTarget val="inner"/>
          <c:xMode val="edge"/>
          <c:yMode val="edge"/>
          <c:x val="0.12920760201886877"/>
          <c:y val="0.187783816523974"/>
          <c:w val="0.64951937724279984"/>
          <c:h val="0.60022856517935252"/>
        </c:manualLayout>
      </c:layout>
      <c:lineChart>
        <c:grouping val="standard"/>
        <c:varyColors val="0"/>
        <c:ser>
          <c:idx val="0"/>
          <c:order val="0"/>
          <c:tx>
            <c:strRef>
              <c:f>'Financial Proj'!$A$31</c:f>
              <c:strCache>
                <c:ptCount val="1"/>
                <c:pt idx="0">
                  <c:v>Projected Expenditures</c:v>
                </c:pt>
              </c:strCache>
            </c:strRef>
          </c:tx>
          <c:marker>
            <c:symbol val="diamond"/>
            <c:size val="4"/>
          </c:marker>
          <c:cat>
            <c:strRef>
              <c:f>'Financial Proj'!$B$30:$AH$30</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'Financial Proj'!$B$31:$AH$31</c:f>
              <c:numCache>
                <c:formatCode>"$"#,##0</c:formatCode>
                <c:ptCount val="33"/>
                <c:pt idx="0">
                  <c:v>0</c:v>
                </c:pt>
                <c:pt idx="1">
                  <c:v>0</c:v>
                </c:pt>
                <c:pt idx="2">
                  <c:v>0</c:v>
                </c:pt>
                <c:pt idx="3">
                  <c:v>277283</c:v>
                </c:pt>
                <c:pt idx="4">
                  <c:v>864283</c:v>
                </c:pt>
                <c:pt idx="5">
                  <c:v>1185000</c:v>
                </c:pt>
                <c:pt idx="6">
                  <c:v>1935000</c:v>
                </c:pt>
                <c:pt idx="7">
                  <c:v>2135000</c:v>
                </c:pt>
                <c:pt idx="8">
                  <c:v>3560000</c:v>
                </c:pt>
                <c:pt idx="9">
                  <c:v>3609985</c:v>
                </c:pt>
                <c:pt idx="10">
                  <c:v>3609985</c:v>
                </c:pt>
                <c:pt idx="11">
                  <c:v>3609985</c:v>
                </c:pt>
                <c:pt idx="12">
                  <c:v>3609985</c:v>
                </c:pt>
                <c:pt idx="13">
                  <c:v>3609985</c:v>
                </c:pt>
                <c:pt idx="14">
                  <c:v>3609985</c:v>
                </c:pt>
                <c:pt idx="15">
                  <c:v>3609985</c:v>
                </c:pt>
                <c:pt idx="16">
                  <c:v>3609985</c:v>
                </c:pt>
                <c:pt idx="17">
                  <c:v>3609985</c:v>
                </c:pt>
                <c:pt idx="18">
                  <c:v>3609985</c:v>
                </c:pt>
                <c:pt idx="19">
                  <c:v>3609985</c:v>
                </c:pt>
                <c:pt idx="20">
                  <c:v>3609985</c:v>
                </c:pt>
                <c:pt idx="21">
                  <c:v>3609985</c:v>
                </c:pt>
                <c:pt idx="22">
                  <c:v>3609985</c:v>
                </c:pt>
                <c:pt idx="23">
                  <c:v>3609985</c:v>
                </c:pt>
                <c:pt idx="24">
                  <c:v>3609985</c:v>
                </c:pt>
                <c:pt idx="25">
                  <c:v>3609985</c:v>
                </c:pt>
                <c:pt idx="26">
                  <c:v>3609985</c:v>
                </c:pt>
                <c:pt idx="27">
                  <c:v>3609985</c:v>
                </c:pt>
                <c:pt idx="28">
                  <c:v>3609985</c:v>
                </c:pt>
                <c:pt idx="29">
                  <c:v>3609985</c:v>
                </c:pt>
                <c:pt idx="30">
                  <c:v>3609985</c:v>
                </c:pt>
                <c:pt idx="31">
                  <c:v>3609985</c:v>
                </c:pt>
                <c:pt idx="32">
                  <c:v>3609985</c:v>
                </c:pt>
              </c:numCache>
            </c:numRef>
          </c:val>
          <c:smooth val="0"/>
          <c:extLst>
            <c:ext xmlns:c16="http://schemas.microsoft.com/office/drawing/2014/chart" uri="{C3380CC4-5D6E-409C-BE32-E72D297353CC}">
              <c16:uniqueId val="{00000000-E138-4991-AD27-06D4569B6EE1}"/>
            </c:ext>
          </c:extLst>
        </c:ser>
        <c:ser>
          <c:idx val="1"/>
          <c:order val="1"/>
          <c:tx>
            <c:strRef>
              <c:f>'Financial Proj'!$A$33</c:f>
              <c:strCache>
                <c:ptCount val="1"/>
                <c:pt idx="0">
                  <c:v>Actual Expenditure</c:v>
                </c:pt>
              </c:strCache>
            </c:strRef>
          </c:tx>
          <c:cat>
            <c:strRef>
              <c:f>'Financial Proj'!$B$30:$AH$30</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'Financial Proj'!$B$33:$AH$33</c:f>
              <c:numCache>
                <c:formatCode>"$"#,##0</c:formatCode>
                <c:ptCount val="33"/>
                <c:pt idx="0">
                  <c:v>0</c:v>
                </c:pt>
                <c:pt idx="1">
                  <c:v>0</c:v>
                </c:pt>
                <c:pt idx="2">
                  <c:v>0</c:v>
                </c:pt>
                <c:pt idx="3">
                  <c:v>277283</c:v>
                </c:pt>
                <c:pt idx="4">
                  <c:v>864283</c:v>
                </c:pt>
                <c:pt idx="5">
                  <c:v>1185000</c:v>
                </c:pt>
                <c:pt idx="6">
                  <c:v>1935000</c:v>
                </c:pt>
                <c:pt idx="7">
                  <c:v>2135000</c:v>
                </c:pt>
                <c:pt idx="8">
                  <c:v>3560000</c:v>
                </c:pt>
                <c:pt idx="9">
                  <c:v>3609985</c:v>
                </c:pt>
                <c:pt idx="10">
                  <c:v>3609985</c:v>
                </c:pt>
                <c:pt idx="11">
                  <c:v>3609985</c:v>
                </c:pt>
                <c:pt idx="12">
                  <c:v>3609985</c:v>
                </c:pt>
                <c:pt idx="13">
                  <c:v>3653646.9</c:v>
                </c:pt>
                <c:pt idx="14">
                  <c:v>3653646.9</c:v>
                </c:pt>
                <c:pt idx="15">
                  <c:v>3653646.9</c:v>
                </c:pt>
                <c:pt idx="16">
                  <c:v>3653646.9</c:v>
                </c:pt>
                <c:pt idx="17">
                  <c:v>3653646.9</c:v>
                </c:pt>
                <c:pt idx="18">
                  <c:v>4975185.9000000004</c:v>
                </c:pt>
                <c:pt idx="19">
                  <c:v>4975185.9000000004</c:v>
                </c:pt>
                <c:pt idx="20">
                  <c:v>5043223.8400000008</c:v>
                </c:pt>
                <c:pt idx="21">
                  <c:v>5055168.8400000008</c:v>
                </c:pt>
                <c:pt idx="22">
                  <c:v>5055168.8400000008</c:v>
                </c:pt>
                <c:pt idx="23">
                  <c:v>5055168.8400000008</c:v>
                </c:pt>
                <c:pt idx="24">
                  <c:v>5055168.8400000008</c:v>
                </c:pt>
                <c:pt idx="25">
                  <c:v>5055168.8400000008</c:v>
                </c:pt>
                <c:pt idx="26">
                  <c:v>5055168.8400000008</c:v>
                </c:pt>
                <c:pt idx="27">
                  <c:v>5055168.8400000008</c:v>
                </c:pt>
                <c:pt idx="28">
                  <c:v>5055168.8400000008</c:v>
                </c:pt>
                <c:pt idx="29">
                  <c:v>5055168.8400000008</c:v>
                </c:pt>
                <c:pt idx="30">
                  <c:v>5055168.8400000008</c:v>
                </c:pt>
                <c:pt idx="31">
                  <c:v>5055168.8400000008</c:v>
                </c:pt>
                <c:pt idx="32">
                  <c:v>5055168.8400000008</c:v>
                </c:pt>
              </c:numCache>
            </c:numRef>
          </c:val>
          <c:smooth val="0"/>
          <c:extLst>
            <c:ext xmlns:c16="http://schemas.microsoft.com/office/drawing/2014/chart" uri="{C3380CC4-5D6E-409C-BE32-E72D297353CC}">
              <c16:uniqueId val="{00000002-E138-4991-AD27-06D4569B6EE1}"/>
            </c:ext>
          </c:extLst>
        </c:ser>
        <c:dLbls>
          <c:showLegendKey val="0"/>
          <c:showVal val="0"/>
          <c:showCatName val="0"/>
          <c:showSerName val="0"/>
          <c:showPercent val="0"/>
          <c:showBubbleSize val="0"/>
        </c:dLbls>
        <c:marker val="1"/>
        <c:smooth val="0"/>
        <c:axId val="599736112"/>
        <c:axId val="1"/>
      </c:lineChart>
      <c:catAx>
        <c:axId val="59973611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736112"/>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26402127365668"/>
          <c:y val="0.34273412631931649"/>
          <c:w val="0.21308209006768891"/>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Planning &amp; Administrative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Proj'!$A$60</c:f>
              <c:strCache>
                <c:ptCount val="1"/>
                <c:pt idx="0">
                  <c:v>Projected Expenditures</c:v>
                </c:pt>
              </c:strCache>
            </c:strRef>
          </c:tx>
          <c:marker>
            <c:symbol val="diamond"/>
            <c:size val="4"/>
          </c:marker>
          <c:cat>
            <c:strRef>
              <c:f>'Financial Proj'!$B$59:$AH$59</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'Financial Proj'!$B$60:$AH$60</c:f>
              <c:numCache>
                <c:formatCode>"$"#,##0</c:formatCode>
                <c:ptCount val="33"/>
                <c:pt idx="0">
                  <c:v>0</c:v>
                </c:pt>
                <c:pt idx="1">
                  <c:v>0</c:v>
                </c:pt>
                <c:pt idx="2">
                  <c:v>0</c:v>
                </c:pt>
                <c:pt idx="3">
                  <c:v>578685.9</c:v>
                </c:pt>
                <c:pt idx="4">
                  <c:v>1695563.7599999998</c:v>
                </c:pt>
                <c:pt idx="5">
                  <c:v>2464354.8199999998</c:v>
                </c:pt>
                <c:pt idx="6">
                  <c:v>3428817.5599999996</c:v>
                </c:pt>
                <c:pt idx="7">
                  <c:v>4083338.5599999996</c:v>
                </c:pt>
                <c:pt idx="8">
                  <c:v>6210201.5999999996</c:v>
                </c:pt>
                <c:pt idx="9">
                  <c:v>8411874.5999999996</c:v>
                </c:pt>
                <c:pt idx="10">
                  <c:v>9585784.5999999996</c:v>
                </c:pt>
                <c:pt idx="11">
                  <c:v>12371382.6</c:v>
                </c:pt>
                <c:pt idx="12">
                  <c:v>13048080.199999999</c:v>
                </c:pt>
                <c:pt idx="13">
                  <c:v>13548080.199999999</c:v>
                </c:pt>
                <c:pt idx="14">
                  <c:v>13739672.199999999</c:v>
                </c:pt>
                <c:pt idx="15">
                  <c:v>13889672.199999999</c:v>
                </c:pt>
                <c:pt idx="16">
                  <c:v>14039672.199999999</c:v>
                </c:pt>
                <c:pt idx="17">
                  <c:v>14189672.199999999</c:v>
                </c:pt>
                <c:pt idx="18">
                  <c:v>14339672.199999999</c:v>
                </c:pt>
                <c:pt idx="19">
                  <c:v>14419672.199999999</c:v>
                </c:pt>
                <c:pt idx="20">
                  <c:v>14499672.199999999</c:v>
                </c:pt>
                <c:pt idx="21">
                  <c:v>14579672.199999999</c:v>
                </c:pt>
                <c:pt idx="22">
                  <c:v>14659672.199999999</c:v>
                </c:pt>
                <c:pt idx="23">
                  <c:v>14739672.199999999</c:v>
                </c:pt>
                <c:pt idx="24">
                  <c:v>14819672.199999999</c:v>
                </c:pt>
                <c:pt idx="25">
                  <c:v>14899672.199999999</c:v>
                </c:pt>
                <c:pt idx="26">
                  <c:v>15006450.199999999</c:v>
                </c:pt>
                <c:pt idx="27">
                  <c:v>16002803.299999999</c:v>
                </c:pt>
                <c:pt idx="28">
                  <c:v>16002803.299999999</c:v>
                </c:pt>
                <c:pt idx="29">
                  <c:v>16002803.299999999</c:v>
                </c:pt>
                <c:pt idx="30">
                  <c:v>16002803.299999999</c:v>
                </c:pt>
                <c:pt idx="31">
                  <c:v>16002803.299999999</c:v>
                </c:pt>
                <c:pt idx="32">
                  <c:v>16002803.299999999</c:v>
                </c:pt>
              </c:numCache>
            </c:numRef>
          </c:val>
          <c:smooth val="0"/>
          <c:extLst>
            <c:ext xmlns:c16="http://schemas.microsoft.com/office/drawing/2014/chart" uri="{C3380CC4-5D6E-409C-BE32-E72D297353CC}">
              <c16:uniqueId val="{00000000-6351-4279-A28B-A19DDF31F487}"/>
            </c:ext>
          </c:extLst>
        </c:ser>
        <c:ser>
          <c:idx val="1"/>
          <c:order val="1"/>
          <c:tx>
            <c:strRef>
              <c:f>'Financial Proj'!$A$62</c:f>
              <c:strCache>
                <c:ptCount val="1"/>
                <c:pt idx="0">
                  <c:v>Actual Expenditure</c:v>
                </c:pt>
              </c:strCache>
            </c:strRef>
          </c:tx>
          <c:cat>
            <c:strRef>
              <c:f>'Financial Proj'!$B$59:$AH$59</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'Financial Proj'!$B$62:$AH$62</c:f>
              <c:numCache>
                <c:formatCode>"$"#,##0</c:formatCode>
                <c:ptCount val="33"/>
                <c:pt idx="0">
                  <c:v>0</c:v>
                </c:pt>
                <c:pt idx="1">
                  <c:v>0</c:v>
                </c:pt>
                <c:pt idx="2">
                  <c:v>0</c:v>
                </c:pt>
                <c:pt idx="3">
                  <c:v>578685.9</c:v>
                </c:pt>
                <c:pt idx="4">
                  <c:v>1695563.7599999998</c:v>
                </c:pt>
                <c:pt idx="5">
                  <c:v>2464354.8199999998</c:v>
                </c:pt>
                <c:pt idx="6">
                  <c:v>3428817.5599999996</c:v>
                </c:pt>
                <c:pt idx="7">
                  <c:v>4083338.5599999996</c:v>
                </c:pt>
                <c:pt idx="8">
                  <c:v>6210201.5999999996</c:v>
                </c:pt>
                <c:pt idx="9">
                  <c:v>8411874.5999999996</c:v>
                </c:pt>
                <c:pt idx="10">
                  <c:v>9585784.5999999996</c:v>
                </c:pt>
                <c:pt idx="11">
                  <c:v>12371382.6</c:v>
                </c:pt>
                <c:pt idx="12">
                  <c:v>13048080.199999999</c:v>
                </c:pt>
                <c:pt idx="13">
                  <c:v>14163213.989999998</c:v>
                </c:pt>
                <c:pt idx="14">
                  <c:v>14215479.329999998</c:v>
                </c:pt>
                <c:pt idx="15">
                  <c:v>14487603.619999997</c:v>
                </c:pt>
                <c:pt idx="16">
                  <c:v>14820010.919999998</c:v>
                </c:pt>
                <c:pt idx="17">
                  <c:v>14896224.379999999</c:v>
                </c:pt>
                <c:pt idx="18">
                  <c:v>15222735.609999999</c:v>
                </c:pt>
                <c:pt idx="19">
                  <c:v>15222877.07</c:v>
                </c:pt>
                <c:pt idx="20">
                  <c:v>15227664.530000001</c:v>
                </c:pt>
                <c:pt idx="21">
                  <c:v>15228218.870000001</c:v>
                </c:pt>
                <c:pt idx="22" formatCode="&quot;$&quot;#,##0_);[Red]\(&quot;$&quot;#,##0\)">
                  <c:v>15228219</c:v>
                </c:pt>
                <c:pt idx="23" formatCode="&quot;$&quot;#,##0_);[Red]\(&quot;$&quot;#,##0\)">
                  <c:v>15228219</c:v>
                </c:pt>
                <c:pt idx="24">
                  <c:v>15228218.870000001</c:v>
                </c:pt>
                <c:pt idx="25">
                  <c:v>15324127.620000001</c:v>
                </c:pt>
                <c:pt idx="26">
                  <c:v>15368863.620000001</c:v>
                </c:pt>
                <c:pt idx="27">
                  <c:v>15370128.080000002</c:v>
                </c:pt>
                <c:pt idx="28">
                  <c:v>15372569.920000002</c:v>
                </c:pt>
                <c:pt idx="29">
                  <c:v>15372569.920000002</c:v>
                </c:pt>
                <c:pt idx="30">
                  <c:v>15372569.920000002</c:v>
                </c:pt>
                <c:pt idx="31">
                  <c:v>15458844.920000002</c:v>
                </c:pt>
                <c:pt idx="32">
                  <c:v>15458844.920000002</c:v>
                </c:pt>
              </c:numCache>
            </c:numRef>
          </c:val>
          <c:smooth val="0"/>
          <c:extLst>
            <c:ext xmlns:c16="http://schemas.microsoft.com/office/drawing/2014/chart" uri="{C3380CC4-5D6E-409C-BE32-E72D297353CC}">
              <c16:uniqueId val="{00000002-6351-4279-A28B-A19DDF31F487}"/>
            </c:ext>
          </c:extLst>
        </c:ser>
        <c:dLbls>
          <c:showLegendKey val="0"/>
          <c:showVal val="0"/>
          <c:showCatName val="0"/>
          <c:showSerName val="0"/>
          <c:showPercent val="0"/>
          <c:showBubbleSize val="0"/>
        </c:dLbls>
        <c:marker val="1"/>
        <c:smooth val="0"/>
        <c:axId val="471576576"/>
        <c:axId val="1"/>
      </c:lineChart>
      <c:catAx>
        <c:axId val="47157657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1576576"/>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318123342335166"/>
          <c:y val="0.34490315576224617"/>
          <c:w val="0.21280208732121364"/>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Total CDBG-DR Grant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Proj'!$A$90</c:f>
              <c:strCache>
                <c:ptCount val="1"/>
                <c:pt idx="0">
                  <c:v>Projected Expenditures</c:v>
                </c:pt>
              </c:strCache>
            </c:strRef>
          </c:tx>
          <c:marker>
            <c:symbol val="diamond"/>
            <c:size val="4"/>
          </c:marker>
          <c:cat>
            <c:strRef>
              <c:f>'Financial Proj'!$B$89:$AH$89</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'Financial Proj'!$B$90:$AH$90</c:f>
              <c:numCache>
                <c:formatCode>"$"#,##0</c:formatCode>
                <c:ptCount val="33"/>
                <c:pt idx="0">
                  <c:v>0</c:v>
                </c:pt>
                <c:pt idx="1">
                  <c:v>0</c:v>
                </c:pt>
                <c:pt idx="2">
                  <c:v>0</c:v>
                </c:pt>
                <c:pt idx="3">
                  <c:v>855968.9</c:v>
                </c:pt>
                <c:pt idx="4">
                  <c:v>2559846.7599999998</c:v>
                </c:pt>
                <c:pt idx="5">
                  <c:v>4891580.3899999997</c:v>
                </c:pt>
                <c:pt idx="6">
                  <c:v>8883175.129999999</c:v>
                </c:pt>
                <c:pt idx="7">
                  <c:v>15144005.129999999</c:v>
                </c:pt>
                <c:pt idx="8">
                  <c:v>24575261.169999998</c:v>
                </c:pt>
                <c:pt idx="9">
                  <c:v>37337324.170000002</c:v>
                </c:pt>
                <c:pt idx="10">
                  <c:v>52832738.170000002</c:v>
                </c:pt>
                <c:pt idx="11">
                  <c:v>69532788.170000002</c:v>
                </c:pt>
                <c:pt idx="12">
                  <c:v>88376707.770000011</c:v>
                </c:pt>
                <c:pt idx="13">
                  <c:v>98669559.30583334</c:v>
                </c:pt>
                <c:pt idx="14">
                  <c:v>108654002.84166667</c:v>
                </c:pt>
                <c:pt idx="15">
                  <c:v>118596854.3775</c:v>
                </c:pt>
                <c:pt idx="16">
                  <c:v>128539705.91333333</c:v>
                </c:pt>
                <c:pt idx="17">
                  <c:v>138482557.44916666</c:v>
                </c:pt>
                <c:pt idx="18">
                  <c:v>148425408.98499998</c:v>
                </c:pt>
                <c:pt idx="19">
                  <c:v>154959477.98499998</c:v>
                </c:pt>
                <c:pt idx="20">
                  <c:v>161493546.98499998</c:v>
                </c:pt>
                <c:pt idx="21">
                  <c:v>168027615.98499998</c:v>
                </c:pt>
                <c:pt idx="22">
                  <c:v>176561684.98499998</c:v>
                </c:pt>
                <c:pt idx="23">
                  <c:v>185095753.98499998</c:v>
                </c:pt>
                <c:pt idx="24">
                  <c:v>193629824.98499998</c:v>
                </c:pt>
                <c:pt idx="25">
                  <c:v>202163895.98499998</c:v>
                </c:pt>
                <c:pt idx="26">
                  <c:v>210724744.98499998</c:v>
                </c:pt>
                <c:pt idx="27">
                  <c:v>220175169.08499998</c:v>
                </c:pt>
                <c:pt idx="28">
                  <c:v>227629240.08499998</c:v>
                </c:pt>
                <c:pt idx="29">
                  <c:v>231655291.86499998</c:v>
                </c:pt>
                <c:pt idx="30">
                  <c:v>232155291.86499998</c:v>
                </c:pt>
                <c:pt idx="31">
                  <c:v>232155291.86499998</c:v>
                </c:pt>
                <c:pt idx="32">
                  <c:v>232155291.86499998</c:v>
                </c:pt>
              </c:numCache>
            </c:numRef>
          </c:val>
          <c:smooth val="0"/>
          <c:extLst>
            <c:ext xmlns:c16="http://schemas.microsoft.com/office/drawing/2014/chart" uri="{C3380CC4-5D6E-409C-BE32-E72D297353CC}">
              <c16:uniqueId val="{00000000-81E8-466E-9B30-F5D1F38436E1}"/>
            </c:ext>
          </c:extLst>
        </c:ser>
        <c:ser>
          <c:idx val="1"/>
          <c:order val="1"/>
          <c:tx>
            <c:strRef>
              <c:f>'Financial Proj'!$A$92</c:f>
              <c:strCache>
                <c:ptCount val="1"/>
                <c:pt idx="0">
                  <c:v>Actual Expenditure</c:v>
                </c:pt>
              </c:strCache>
            </c:strRef>
          </c:tx>
          <c:cat>
            <c:strRef>
              <c:f>'Financial Proj'!$B$89:$AH$89</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'Financial Proj'!$B$92:$AH$92</c:f>
              <c:numCache>
                <c:formatCode>"$"#,##0</c:formatCode>
                <c:ptCount val="33"/>
                <c:pt idx="0">
                  <c:v>0</c:v>
                </c:pt>
                <c:pt idx="1">
                  <c:v>0</c:v>
                </c:pt>
                <c:pt idx="2">
                  <c:v>0</c:v>
                </c:pt>
                <c:pt idx="3">
                  <c:v>855968.9</c:v>
                </c:pt>
                <c:pt idx="4">
                  <c:v>2559846.7599999998</c:v>
                </c:pt>
                <c:pt idx="5">
                  <c:v>4891580.3899999997</c:v>
                </c:pt>
                <c:pt idx="6">
                  <c:v>8883175.129999999</c:v>
                </c:pt>
                <c:pt idx="7">
                  <c:v>15144005.129999999</c:v>
                </c:pt>
                <c:pt idx="8">
                  <c:v>27079627.189999998</c:v>
                </c:pt>
                <c:pt idx="9">
                  <c:v>39841690.189999998</c:v>
                </c:pt>
                <c:pt idx="10">
                  <c:v>52743413.739999995</c:v>
                </c:pt>
                <c:pt idx="11">
                  <c:v>69434301.699999988</c:v>
                </c:pt>
                <c:pt idx="12">
                  <c:v>87976085.299999982</c:v>
                </c:pt>
                <c:pt idx="13">
                  <c:v>102045470.47999999</c:v>
                </c:pt>
                <c:pt idx="14">
                  <c:v>113304980.63</c:v>
                </c:pt>
                <c:pt idx="15">
                  <c:v>125420001.55</c:v>
                </c:pt>
                <c:pt idx="16">
                  <c:v>131822526.3</c:v>
                </c:pt>
                <c:pt idx="17">
                  <c:v>138510840.12</c:v>
                </c:pt>
                <c:pt idx="18">
                  <c:v>148800802.34999999</c:v>
                </c:pt>
                <c:pt idx="19">
                  <c:v>154171389.97</c:v>
                </c:pt>
                <c:pt idx="20">
                  <c:v>172971963.87</c:v>
                </c:pt>
                <c:pt idx="21">
                  <c:v>190954043.28</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81E8-466E-9B30-F5D1F38436E1}"/>
            </c:ext>
          </c:extLst>
        </c:ser>
        <c:dLbls>
          <c:showLegendKey val="0"/>
          <c:showVal val="0"/>
          <c:showCatName val="0"/>
          <c:showSerName val="0"/>
          <c:showPercent val="0"/>
          <c:showBubbleSize val="0"/>
        </c:dLbls>
        <c:marker val="1"/>
        <c:smooth val="0"/>
        <c:axId val="471574936"/>
        <c:axId val="1"/>
      </c:lineChart>
      <c:catAx>
        <c:axId val="47157493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1574936"/>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86717297657105"/>
          <c:y val="0.34490315576224617"/>
          <c:w val="0.21280208732121364"/>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New Housing Construction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7357834725852751"/>
          <c:h val="0.65005495406824165"/>
        </c:manualLayout>
      </c:layout>
      <c:lineChart>
        <c:grouping val="standard"/>
        <c:varyColors val="0"/>
        <c:ser>
          <c:idx val="0"/>
          <c:order val="0"/>
          <c:tx>
            <c:strRef>
              <c:f>'Performance Proj'!$A$4</c:f>
              <c:strCache>
                <c:ptCount val="1"/>
                <c:pt idx="0">
                  <c:v>Projected Units</c:v>
                </c:pt>
              </c:strCache>
            </c:strRef>
          </c:tx>
          <c:marker>
            <c:symbol val="diamond"/>
            <c:size val="4"/>
          </c:marker>
          <c:cat>
            <c:strRef>
              <c:f>'Performance Proj'!$B$3:$AH$3</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'Performance Proj'!$B$4:$AH$4</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20</c:v>
                </c:pt>
                <c:pt idx="21">
                  <c:v>40</c:v>
                </c:pt>
                <c:pt idx="22">
                  <c:v>60</c:v>
                </c:pt>
                <c:pt idx="23">
                  <c:v>90</c:v>
                </c:pt>
                <c:pt idx="24">
                  <c:v>120</c:v>
                </c:pt>
                <c:pt idx="25">
                  <c:v>140</c:v>
                </c:pt>
                <c:pt idx="26">
                  <c:v>140</c:v>
                </c:pt>
                <c:pt idx="27">
                  <c:v>140</c:v>
                </c:pt>
                <c:pt idx="28">
                  <c:v>140</c:v>
                </c:pt>
                <c:pt idx="29">
                  <c:v>140</c:v>
                </c:pt>
                <c:pt idx="30">
                  <c:v>140</c:v>
                </c:pt>
                <c:pt idx="31">
                  <c:v>140</c:v>
                </c:pt>
                <c:pt idx="32">
                  <c:v>140</c:v>
                </c:pt>
              </c:numCache>
            </c:numRef>
          </c:val>
          <c:smooth val="0"/>
          <c:extLst>
            <c:ext xmlns:c16="http://schemas.microsoft.com/office/drawing/2014/chart" uri="{C3380CC4-5D6E-409C-BE32-E72D297353CC}">
              <c16:uniqueId val="{00000000-1854-4224-80FC-56566B834AC6}"/>
            </c:ext>
          </c:extLst>
        </c:ser>
        <c:ser>
          <c:idx val="1"/>
          <c:order val="1"/>
          <c:tx>
            <c:strRef>
              <c:f>'Performance Proj'!$A$6</c:f>
              <c:strCache>
                <c:ptCount val="1"/>
                <c:pt idx="0">
                  <c:v>Actual Units</c:v>
                </c:pt>
              </c:strCache>
            </c:strRef>
          </c:tx>
          <c:cat>
            <c:strRef>
              <c:f>'Performance Proj'!$B$3:$AH$3</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'Performance Proj'!$B$6:$AH$6</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1854-4224-80FC-56566B834AC6}"/>
            </c:ext>
          </c:extLst>
        </c:ser>
        <c:dLbls>
          <c:showLegendKey val="0"/>
          <c:showVal val="0"/>
          <c:showCatName val="0"/>
          <c:showSerName val="0"/>
          <c:showPercent val="0"/>
          <c:showBubbleSize val="0"/>
        </c:dLbls>
        <c:marker val="1"/>
        <c:smooth val="0"/>
        <c:axId val="599639304"/>
        <c:axId val="1"/>
      </c:lineChart>
      <c:catAx>
        <c:axId val="59963930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352782825224E-2"/>
              <c:y val="0.39063544388838589"/>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639304"/>
        <c:crosses val="autoZero"/>
        <c:crossBetween val="between"/>
      </c:valAx>
    </c:plotArea>
    <c:legend>
      <c:legendPos val="r"/>
      <c:layout>
        <c:manualLayout>
          <c:xMode val="edge"/>
          <c:yMode val="edge"/>
          <c:x val="0.8137671303232844"/>
          <c:y val="0.36659521410149104"/>
          <c:w val="0.12444880573478967"/>
          <c:h val="0.10040183510119087"/>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Residential Rehab &amp; Reconstruction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strRef>
              <c:f>'Performance Proj'!$A$36</c:f>
              <c:strCache>
                <c:ptCount val="1"/>
                <c:pt idx="0">
                  <c:v>Projected Units</c:v>
                </c:pt>
              </c:strCache>
            </c:strRef>
          </c:tx>
          <c:marker>
            <c:symbol val="diamond"/>
            <c:size val="4"/>
          </c:marker>
          <c:cat>
            <c:strRef>
              <c:f>'Performance Proj'!$B$35:$AH$35</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'Performance Proj'!$B$36:$AH$36</c:f>
              <c:numCache>
                <c:formatCode>#,##0</c:formatCode>
                <c:ptCount val="33"/>
                <c:pt idx="0">
                  <c:v>0</c:v>
                </c:pt>
                <c:pt idx="1">
                  <c:v>0</c:v>
                </c:pt>
                <c:pt idx="2">
                  <c:v>0</c:v>
                </c:pt>
                <c:pt idx="3">
                  <c:v>0</c:v>
                </c:pt>
                <c:pt idx="4">
                  <c:v>0</c:v>
                </c:pt>
                <c:pt idx="5">
                  <c:v>5</c:v>
                </c:pt>
                <c:pt idx="6">
                  <c:v>10</c:v>
                </c:pt>
                <c:pt idx="7">
                  <c:v>15</c:v>
                </c:pt>
                <c:pt idx="8">
                  <c:v>90</c:v>
                </c:pt>
                <c:pt idx="9">
                  <c:v>240</c:v>
                </c:pt>
                <c:pt idx="10">
                  <c:v>390</c:v>
                </c:pt>
                <c:pt idx="11">
                  <c:v>540</c:v>
                </c:pt>
                <c:pt idx="12">
                  <c:v>690</c:v>
                </c:pt>
                <c:pt idx="13">
                  <c:v>840</c:v>
                </c:pt>
                <c:pt idx="14">
                  <c:v>990</c:v>
                </c:pt>
                <c:pt idx="15">
                  <c:v>1140</c:v>
                </c:pt>
                <c:pt idx="16">
                  <c:v>1290</c:v>
                </c:pt>
                <c:pt idx="17">
                  <c:v>1440</c:v>
                </c:pt>
                <c:pt idx="18">
                  <c:v>1530</c:v>
                </c:pt>
                <c:pt idx="19">
                  <c:v>1610</c:v>
                </c:pt>
                <c:pt idx="20">
                  <c:v>1690</c:v>
                </c:pt>
                <c:pt idx="21">
                  <c:v>1755</c:v>
                </c:pt>
                <c:pt idx="22">
                  <c:v>1820</c:v>
                </c:pt>
                <c:pt idx="23">
                  <c:v>1870</c:v>
                </c:pt>
                <c:pt idx="24">
                  <c:v>1920</c:v>
                </c:pt>
                <c:pt idx="25">
                  <c:v>1970</c:v>
                </c:pt>
                <c:pt idx="26">
                  <c:v>2010</c:v>
                </c:pt>
                <c:pt idx="27">
                  <c:v>2030</c:v>
                </c:pt>
                <c:pt idx="28">
                  <c:v>2050</c:v>
                </c:pt>
                <c:pt idx="29">
                  <c:v>2060</c:v>
                </c:pt>
                <c:pt idx="30">
                  <c:v>2070</c:v>
                </c:pt>
                <c:pt idx="31">
                  <c:v>2080</c:v>
                </c:pt>
                <c:pt idx="32">
                  <c:v>2082</c:v>
                </c:pt>
              </c:numCache>
            </c:numRef>
          </c:val>
          <c:smooth val="0"/>
          <c:extLst>
            <c:ext xmlns:c16="http://schemas.microsoft.com/office/drawing/2014/chart" uri="{C3380CC4-5D6E-409C-BE32-E72D297353CC}">
              <c16:uniqueId val="{00000000-2415-40E6-9A8F-288AC1BE9105}"/>
            </c:ext>
          </c:extLst>
        </c:ser>
        <c:ser>
          <c:idx val="1"/>
          <c:order val="1"/>
          <c:tx>
            <c:strRef>
              <c:f>'Performance Proj'!$A$38</c:f>
              <c:strCache>
                <c:ptCount val="1"/>
                <c:pt idx="0">
                  <c:v>Actual Units</c:v>
                </c:pt>
              </c:strCache>
            </c:strRef>
          </c:tx>
          <c:cat>
            <c:strRef>
              <c:f>'Performance Proj'!$B$35:$AH$35</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'Performance Proj'!$B$38:$AH$38</c:f>
              <c:numCache>
                <c:formatCode>#,##0</c:formatCode>
                <c:ptCount val="33"/>
                <c:pt idx="0">
                  <c:v>0</c:v>
                </c:pt>
                <c:pt idx="1">
                  <c:v>0</c:v>
                </c:pt>
                <c:pt idx="2">
                  <c:v>0</c:v>
                </c:pt>
                <c:pt idx="3">
                  <c:v>0</c:v>
                </c:pt>
                <c:pt idx="4">
                  <c:v>0</c:v>
                </c:pt>
                <c:pt idx="5">
                  <c:v>0</c:v>
                </c:pt>
                <c:pt idx="6">
                  <c:v>3</c:v>
                </c:pt>
                <c:pt idx="7">
                  <c:v>6</c:v>
                </c:pt>
                <c:pt idx="8">
                  <c:v>6</c:v>
                </c:pt>
                <c:pt idx="9">
                  <c:v>14</c:v>
                </c:pt>
                <c:pt idx="10">
                  <c:v>14</c:v>
                </c:pt>
                <c:pt idx="11">
                  <c:v>14</c:v>
                </c:pt>
                <c:pt idx="12">
                  <c:v>14</c:v>
                </c:pt>
                <c:pt idx="13">
                  <c:v>14</c:v>
                </c:pt>
                <c:pt idx="14">
                  <c:v>14</c:v>
                </c:pt>
                <c:pt idx="15">
                  <c:v>86</c:v>
                </c:pt>
                <c:pt idx="16">
                  <c:v>128</c:v>
                </c:pt>
                <c:pt idx="17">
                  <c:v>155</c:v>
                </c:pt>
                <c:pt idx="18">
                  <c:v>212</c:v>
                </c:pt>
                <c:pt idx="19">
                  <c:v>228</c:v>
                </c:pt>
                <c:pt idx="20">
                  <c:v>228</c:v>
                </c:pt>
                <c:pt idx="21">
                  <c:v>228</c:v>
                </c:pt>
                <c:pt idx="22" formatCode="General">
                  <c:v>332</c:v>
                </c:pt>
                <c:pt idx="23" formatCode="General">
                  <c:v>398</c:v>
                </c:pt>
                <c:pt idx="24">
                  <c:v>464</c:v>
                </c:pt>
                <c:pt idx="25">
                  <c:v>570</c:v>
                </c:pt>
                <c:pt idx="26">
                  <c:v>655</c:v>
                </c:pt>
                <c:pt idx="27">
                  <c:v>655</c:v>
                </c:pt>
                <c:pt idx="28">
                  <c:v>819</c:v>
                </c:pt>
                <c:pt idx="29">
                  <c:v>819</c:v>
                </c:pt>
                <c:pt idx="30">
                  <c:v>827</c:v>
                </c:pt>
                <c:pt idx="31">
                  <c:v>827</c:v>
                </c:pt>
                <c:pt idx="32">
                  <c:v>827</c:v>
                </c:pt>
              </c:numCache>
            </c:numRef>
          </c:val>
          <c:smooth val="0"/>
          <c:extLst>
            <c:ext xmlns:c16="http://schemas.microsoft.com/office/drawing/2014/chart" uri="{C3380CC4-5D6E-409C-BE32-E72D297353CC}">
              <c16:uniqueId val="{00000002-2415-40E6-9A8F-288AC1BE9105}"/>
            </c:ext>
          </c:extLst>
        </c:ser>
        <c:dLbls>
          <c:showLegendKey val="0"/>
          <c:showVal val="0"/>
          <c:showCatName val="0"/>
          <c:showSerName val="0"/>
          <c:showPercent val="0"/>
          <c:showBubbleSize val="0"/>
        </c:dLbls>
        <c:marker val="1"/>
        <c:smooth val="0"/>
        <c:axId val="599638648"/>
        <c:axId val="1"/>
      </c:lineChart>
      <c:catAx>
        <c:axId val="59963864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638648"/>
        <c:crosses val="autoZero"/>
        <c:crossBetween val="between"/>
      </c:valAx>
    </c:plotArea>
    <c:legend>
      <c:legendPos val="r"/>
      <c:layout>
        <c:manualLayout>
          <c:xMode val="edge"/>
          <c:yMode val="edge"/>
          <c:x val="0.8137671303232844"/>
          <c:y val="0.36225681930756487"/>
          <c:w val="0.16744326493601255"/>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Economic Development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3274496937882771"/>
          <c:y val="0.19697069116360455"/>
          <c:w val="0.68764854913969142"/>
          <c:h val="0.57713828740157513"/>
        </c:manualLayout>
      </c:layout>
      <c:lineChart>
        <c:grouping val="standard"/>
        <c:varyColors val="0"/>
        <c:ser>
          <c:idx val="0"/>
          <c:order val="0"/>
          <c:tx>
            <c:strRef>
              <c:f>'Performance Proj'!$A$69</c:f>
              <c:strCache>
                <c:ptCount val="1"/>
                <c:pt idx="0">
                  <c:v>Projected Jobs</c:v>
                </c:pt>
              </c:strCache>
            </c:strRef>
          </c:tx>
          <c:marker>
            <c:symbol val="diamond"/>
            <c:size val="2"/>
          </c:marker>
          <c:cat>
            <c:strRef>
              <c:f>'Performance Proj'!$B$68:$AH$68</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'Performance Proj'!$B$69:$AH$69</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116</c:v>
                </c:pt>
                <c:pt idx="15">
                  <c:v>232</c:v>
                </c:pt>
                <c:pt idx="16">
                  <c:v>348</c:v>
                </c:pt>
                <c:pt idx="17">
                  <c:v>464</c:v>
                </c:pt>
                <c:pt idx="18">
                  <c:v>464</c:v>
                </c:pt>
                <c:pt idx="19">
                  <c:v>464</c:v>
                </c:pt>
                <c:pt idx="20">
                  <c:v>464</c:v>
                </c:pt>
                <c:pt idx="21">
                  <c:v>464</c:v>
                </c:pt>
                <c:pt idx="22">
                  <c:v>464</c:v>
                </c:pt>
                <c:pt idx="23">
                  <c:v>464</c:v>
                </c:pt>
                <c:pt idx="24">
                  <c:v>464</c:v>
                </c:pt>
                <c:pt idx="25">
                  <c:v>464</c:v>
                </c:pt>
                <c:pt idx="26">
                  <c:v>464</c:v>
                </c:pt>
                <c:pt idx="27">
                  <c:v>464</c:v>
                </c:pt>
                <c:pt idx="28">
                  <c:v>464</c:v>
                </c:pt>
                <c:pt idx="29">
                  <c:v>464</c:v>
                </c:pt>
                <c:pt idx="30">
                  <c:v>464</c:v>
                </c:pt>
                <c:pt idx="31">
                  <c:v>464</c:v>
                </c:pt>
                <c:pt idx="32">
                  <c:v>464</c:v>
                </c:pt>
              </c:numCache>
            </c:numRef>
          </c:val>
          <c:smooth val="0"/>
          <c:extLst>
            <c:ext xmlns:c16="http://schemas.microsoft.com/office/drawing/2014/chart" uri="{C3380CC4-5D6E-409C-BE32-E72D297353CC}">
              <c16:uniqueId val="{00000000-F625-44A0-B283-A84D154E88A0}"/>
            </c:ext>
          </c:extLst>
        </c:ser>
        <c:ser>
          <c:idx val="1"/>
          <c:order val="1"/>
          <c:tx>
            <c:strRef>
              <c:f>'Performance Proj'!$A$71</c:f>
              <c:strCache>
                <c:ptCount val="1"/>
                <c:pt idx="0">
                  <c:v>Actual Jobs</c:v>
                </c:pt>
              </c:strCache>
            </c:strRef>
          </c:tx>
          <c:cat>
            <c:strRef>
              <c:f>'Performance Proj'!$B$68:$AH$68</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'Performance Proj'!$B$71:$AH$71</c:f>
              <c:numCache>
                <c:formatCode>#,##0</c:formatCode>
                <c:ptCount val="33"/>
                <c:pt idx="0">
                  <c:v>0</c:v>
                </c:pt>
                <c:pt idx="1">
                  <c:v>0</c:v>
                </c:pt>
                <c:pt idx="2">
                  <c:v>0</c:v>
                </c:pt>
                <c:pt idx="3">
                  <c:v>0</c:v>
                </c:pt>
                <c:pt idx="4">
                  <c:v>0</c:v>
                </c:pt>
                <c:pt idx="5">
                  <c:v>0</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numCache>
            </c:numRef>
          </c:val>
          <c:smooth val="0"/>
          <c:extLst>
            <c:ext xmlns:c16="http://schemas.microsoft.com/office/drawing/2014/chart" uri="{C3380CC4-5D6E-409C-BE32-E72D297353CC}">
              <c16:uniqueId val="{00000003-F625-44A0-B283-A84D154E88A0}"/>
            </c:ext>
          </c:extLst>
        </c:ser>
        <c:dLbls>
          <c:showLegendKey val="0"/>
          <c:showVal val="0"/>
          <c:showCatName val="0"/>
          <c:showSerName val="0"/>
          <c:showPercent val="0"/>
          <c:showBubbleSize val="0"/>
        </c:dLbls>
        <c:marker val="1"/>
        <c:smooth val="0"/>
        <c:axId val="600884040"/>
        <c:axId val="1"/>
      </c:lineChart>
      <c:catAx>
        <c:axId val="60088404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Jobs Created/Retained</a:t>
                </a:r>
              </a:p>
            </c:rich>
          </c:tx>
          <c:layout>
            <c:manualLayout>
              <c:xMode val="edge"/>
              <c:yMode val="edge"/>
              <c:x val="1.5092571930532974E-2"/>
              <c:y val="0.32657280611662676"/>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00884040"/>
        <c:crosses val="autoZero"/>
        <c:crossBetween val="between"/>
      </c:valAx>
    </c:plotArea>
    <c:legend>
      <c:legendPos val="r"/>
      <c:layout>
        <c:manualLayout>
          <c:xMode val="edge"/>
          <c:yMode val="edge"/>
          <c:x val="0.82726240697645581"/>
          <c:y val="0.37173970101563392"/>
          <c:w val="0.15580909180890751"/>
          <c:h val="0.10564019171516605"/>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orientation="portrait"/>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110913</xdr:colOff>
      <xdr:row>7</xdr:row>
      <xdr:rowOff>108161</xdr:rowOff>
    </xdr:from>
    <xdr:to>
      <xdr:col>33</xdr:col>
      <xdr:colOff>257734</xdr:colOff>
      <xdr:row>25</xdr:row>
      <xdr:rowOff>159384</xdr:rowOff>
    </xdr:to>
    <xdr:graphicFrame macro="">
      <xdr:nvGraphicFramePr>
        <xdr:cNvPr id="1235" name="Chart 1">
          <a:extLst>
            <a:ext uri="{FF2B5EF4-FFF2-40B4-BE49-F238E27FC236}">
              <a16:creationId xmlns:a16="http://schemas.microsoft.com/office/drawing/2014/main" id="{00000000-0008-0000-0100-0000D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135677</xdr:colOff>
      <xdr:row>35</xdr:row>
      <xdr:rowOff>55034</xdr:rowOff>
    </xdr:from>
    <xdr:to>
      <xdr:col>33</xdr:col>
      <xdr:colOff>367552</xdr:colOff>
      <xdr:row>53</xdr:row>
      <xdr:rowOff>116840</xdr:rowOff>
    </xdr:to>
    <xdr:graphicFrame macro="">
      <xdr:nvGraphicFramePr>
        <xdr:cNvPr id="1236" name="Chart 2">
          <a:extLst>
            <a:ext uri="{FF2B5EF4-FFF2-40B4-BE49-F238E27FC236}">
              <a16:creationId xmlns:a16="http://schemas.microsoft.com/office/drawing/2014/main" id="{00000000-0008-0000-0100-0000D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135590</xdr:colOff>
      <xdr:row>65</xdr:row>
      <xdr:rowOff>13685</xdr:rowOff>
    </xdr:from>
    <xdr:to>
      <xdr:col>32</xdr:col>
      <xdr:colOff>896471</xdr:colOff>
      <xdr:row>84</xdr:row>
      <xdr:rowOff>51784</xdr:rowOff>
    </xdr:to>
    <xdr:graphicFrame macro="">
      <xdr:nvGraphicFramePr>
        <xdr:cNvPr id="1237" name="Chart 3">
          <a:extLst>
            <a:ext uri="{FF2B5EF4-FFF2-40B4-BE49-F238E27FC236}">
              <a16:creationId xmlns:a16="http://schemas.microsoft.com/office/drawing/2014/main" id="{00000000-0008-0000-0100-0000D5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238123</xdr:colOff>
      <xdr:row>97</xdr:row>
      <xdr:rowOff>20955</xdr:rowOff>
    </xdr:from>
    <xdr:to>
      <xdr:col>33</xdr:col>
      <xdr:colOff>8964</xdr:colOff>
      <xdr:row>116</xdr:row>
      <xdr:rowOff>59055</xdr:rowOff>
    </xdr:to>
    <xdr:graphicFrame macro="">
      <xdr:nvGraphicFramePr>
        <xdr:cNvPr id="1238" name="Chart 4">
          <a:extLst>
            <a:ext uri="{FF2B5EF4-FFF2-40B4-BE49-F238E27FC236}">
              <a16:creationId xmlns:a16="http://schemas.microsoft.com/office/drawing/2014/main" id="{00000000-0008-0000-0100-0000D6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0.78409</cdr:x>
      <cdr:y>0.86141</cdr:y>
    </cdr:from>
    <cdr:to>
      <cdr:x>0.99135</cdr:x>
      <cdr:y>0.98722</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800"/>
            </a:lnSpc>
          </a:pPr>
          <a:r>
            <a:rPr lang="en-US" sz="1000"/>
            <a:t>07/2025</a:t>
          </a:r>
        </a:p>
      </cdr:txBody>
    </cdr:sp>
  </cdr:relSizeAnchor>
</c:userShapes>
</file>

<file path=xl/drawings/drawing3.xml><?xml version="1.0" encoding="utf-8"?>
<c:userShapes xmlns:c="http://schemas.openxmlformats.org/drawingml/2006/chart">
  <cdr:relSizeAnchor xmlns:cdr="http://schemas.openxmlformats.org/drawingml/2006/chartDrawing">
    <cdr:from>
      <cdr:x>0.78909</cdr:x>
      <cdr:y>0.87522</cdr:y>
    </cdr:from>
    <cdr:to>
      <cdr:x>1</cdr:x>
      <cdr:y>0.9986</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07/2025</a:t>
          </a:r>
        </a:p>
      </cdr:txBody>
    </cdr:sp>
  </cdr:relSizeAnchor>
</c:userShapes>
</file>

<file path=xl/drawings/drawing4.xml><?xml version="1.0" encoding="utf-8"?>
<c:userShapes xmlns:c="http://schemas.openxmlformats.org/drawingml/2006/chart">
  <cdr:relSizeAnchor xmlns:cdr="http://schemas.openxmlformats.org/drawingml/2006/chartDrawing">
    <cdr:from>
      <cdr:x>0.79648</cdr:x>
      <cdr:y>0.87936</cdr:y>
    </cdr:from>
    <cdr:to>
      <cdr:x>0.79648</cdr:x>
      <cdr:y>0.88033</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07/2023</a:t>
          </a:r>
        </a:p>
      </cdr:txBody>
    </cdr:sp>
  </cdr:relSizeAnchor>
</c:userShapes>
</file>

<file path=xl/drawings/drawing5.xml><?xml version="1.0" encoding="utf-8"?>
<c:userShapes xmlns:c="http://schemas.openxmlformats.org/drawingml/2006/chart">
  <cdr:relSizeAnchor xmlns:cdr="http://schemas.openxmlformats.org/drawingml/2006/chartDrawing">
    <cdr:from>
      <cdr:x>0.795</cdr:x>
      <cdr:y>0.87936</cdr:y>
    </cdr:from>
    <cdr:to>
      <cdr:x>0.795</cdr:x>
      <cdr:y>0.88033</cdr:y>
    </cdr:to>
    <cdr:sp macro="" textlink="">
      <cdr:nvSpPr>
        <cdr:cNvPr id="3" name="TextBox 1"/>
        <cdr:cNvSpPr txBox="1"/>
      </cdr:nvSpPr>
      <cdr:spPr>
        <a:xfrm xmlns:a="http://schemas.openxmlformats.org/drawingml/2006/main">
          <a:off x="4600575"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07/2023</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342898</xdr:colOff>
      <xdr:row>10</xdr:row>
      <xdr:rowOff>0</xdr:rowOff>
    </xdr:from>
    <xdr:to>
      <xdr:col>34</xdr:col>
      <xdr:colOff>15239</xdr:colOff>
      <xdr:row>30</xdr:row>
      <xdr:rowOff>152400</xdr:rowOff>
    </xdr:to>
    <xdr:graphicFrame macro="">
      <xdr:nvGraphicFramePr>
        <xdr:cNvPr id="2355" name="Chart 3">
          <a:extLst>
            <a:ext uri="{FF2B5EF4-FFF2-40B4-BE49-F238E27FC236}">
              <a16:creationId xmlns:a16="http://schemas.microsoft.com/office/drawing/2014/main" id="{00000000-0008-0000-0200-000033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361950</xdr:colOff>
      <xdr:row>43</xdr:row>
      <xdr:rowOff>19051</xdr:rowOff>
    </xdr:from>
    <xdr:to>
      <xdr:col>33</xdr:col>
      <xdr:colOff>495300</xdr:colOff>
      <xdr:row>61</xdr:row>
      <xdr:rowOff>152401</xdr:rowOff>
    </xdr:to>
    <xdr:graphicFrame macro="">
      <xdr:nvGraphicFramePr>
        <xdr:cNvPr id="2357" name="Chart 5">
          <a:extLst>
            <a:ext uri="{FF2B5EF4-FFF2-40B4-BE49-F238E27FC236}">
              <a16:creationId xmlns:a16="http://schemas.microsoft.com/office/drawing/2014/main" id="{00000000-0008-0000-0200-000035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295276</xdr:colOff>
      <xdr:row>79</xdr:row>
      <xdr:rowOff>0</xdr:rowOff>
    </xdr:from>
    <xdr:to>
      <xdr:col>34</xdr:col>
      <xdr:colOff>68580</xdr:colOff>
      <xdr:row>99</xdr:row>
      <xdr:rowOff>19050</xdr:rowOff>
    </xdr:to>
    <xdr:graphicFrame macro="">
      <xdr:nvGraphicFramePr>
        <xdr:cNvPr id="2359" name="Chart 7">
          <a:extLst>
            <a:ext uri="{FF2B5EF4-FFF2-40B4-BE49-F238E27FC236}">
              <a16:creationId xmlns:a16="http://schemas.microsoft.com/office/drawing/2014/main" id="{00000000-0008-0000-0200-000037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0.79024</cdr:x>
      <cdr:y>0.89364</cdr:y>
    </cdr:from>
    <cdr:to>
      <cdr:x>0.79024</cdr:x>
      <cdr:y>0.89461</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8.xml><?xml version="1.0" encoding="utf-8"?>
<c:userShapes xmlns:c="http://schemas.openxmlformats.org/drawingml/2006/chart">
  <cdr:relSizeAnchor xmlns:cdr="http://schemas.openxmlformats.org/drawingml/2006/chartDrawing">
    <cdr:from>
      <cdr:x>0.78875</cdr:x>
      <cdr:y>0.89104</cdr:y>
    </cdr:from>
    <cdr:to>
      <cdr:x>0.78875</cdr:x>
      <cdr:y>0.89176</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9.xml><?xml version="1.0" encoding="utf-8"?>
<c:userShapes xmlns:c="http://schemas.openxmlformats.org/drawingml/2006/chart">
  <cdr:relSizeAnchor xmlns:cdr="http://schemas.openxmlformats.org/drawingml/2006/chartDrawing">
    <cdr:from>
      <cdr:x>0</cdr:x>
      <cdr:y>0.94321</cdr:y>
    </cdr:from>
    <cdr:to>
      <cdr:x>0</cdr:x>
      <cdr:y>0.94418</cdr:y>
    </cdr:to>
    <cdr:sp macro="" textlink="">
      <cdr:nvSpPr>
        <cdr:cNvPr id="2" name="TextBox 1"/>
        <cdr:cNvSpPr txBox="1"/>
      </cdr:nvSpPr>
      <cdr:spPr>
        <a:xfrm xmlns:a="http://schemas.openxmlformats.org/drawingml/2006/main">
          <a:off x="0" y="3429000"/>
          <a:ext cx="4229136" cy="2072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800"/>
            <a:t>DRGR Measure</a:t>
          </a:r>
          <a:r>
            <a:rPr lang="en-US" sz="800" baseline="0"/>
            <a:t> Types: (1) # of Permanent Jobs Created; and (2) # of Permanent Jobs Retained</a:t>
          </a:r>
          <a:endParaRPr lang="en-US" sz="800"/>
        </a:p>
      </cdr:txBody>
    </cdr:sp>
  </cdr:relSizeAnchor>
  <cdr:relSizeAnchor xmlns:cdr="http://schemas.openxmlformats.org/drawingml/2006/chartDrawing">
    <cdr:from>
      <cdr:x>0.78723</cdr:x>
      <cdr:y>0.89235</cdr:y>
    </cdr:from>
    <cdr:to>
      <cdr:x>0.78724</cdr:x>
      <cdr:y>0.89308</cdr:y>
    </cdr:to>
    <cdr:sp macro="" textlink="">
      <cdr:nvSpPr>
        <cdr:cNvPr id="4" name="TextBox 1"/>
        <cdr:cNvSpPr txBox="1"/>
      </cdr:nvSpPr>
      <cdr:spPr>
        <a:xfrm xmlns:a="http://schemas.openxmlformats.org/drawingml/2006/main">
          <a:off x="4297063"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O3"/>
  <sheetViews>
    <sheetView view="pageBreakPreview" topLeftCell="A2" zoomScaleNormal="100" zoomScaleSheetLayoutView="100" workbookViewId="0">
      <selection activeCell="P2" sqref="P2"/>
    </sheetView>
  </sheetViews>
  <sheetFormatPr defaultRowHeight="14.45"/>
  <sheetData>
    <row r="1" spans="2:15" ht="15" thickBot="1"/>
    <row r="2" spans="2:15" ht="302.10000000000002" customHeight="1" thickBot="1">
      <c r="B2" s="77" t="s">
        <v>0</v>
      </c>
      <c r="C2" s="78"/>
      <c r="D2" s="78"/>
      <c r="E2" s="78"/>
      <c r="F2" s="78"/>
      <c r="G2" s="78"/>
      <c r="H2" s="78"/>
      <c r="I2" s="78"/>
      <c r="J2" s="78"/>
      <c r="K2" s="78"/>
      <c r="L2" s="78"/>
      <c r="M2" s="78"/>
      <c r="N2" s="78"/>
      <c r="O2" s="79"/>
    </row>
    <row r="3" spans="2:15">
      <c r="B3" s="27"/>
    </row>
  </sheetData>
  <mergeCells count="1">
    <mergeCell ref="B2:O2"/>
  </mergeCells>
  <pageMargins left="0.25" right="0.25" top="0.75" bottom="0.75" header="0.3" footer="0.3"/>
  <pageSetup paperSize="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pageSetUpPr fitToPage="1"/>
  </sheetPr>
  <dimension ref="A1:BE103"/>
  <sheetViews>
    <sheetView tabSelected="1" topLeftCell="R77" zoomScale="70" zoomScaleNormal="70" zoomScaleSheetLayoutView="85" workbookViewId="0">
      <selection activeCell="AA93" sqref="AA93"/>
    </sheetView>
  </sheetViews>
  <sheetFormatPr defaultRowHeight="14.45"/>
  <cols>
    <col min="1" max="1" width="35.7109375" bestFit="1" customWidth="1"/>
    <col min="2" max="2" width="10.42578125" bestFit="1" customWidth="1"/>
    <col min="3" max="4" width="10" bestFit="1" customWidth="1"/>
    <col min="5" max="5" width="10.28515625" bestFit="1" customWidth="1"/>
    <col min="6" max="7" width="12.140625" bestFit="1" customWidth="1"/>
    <col min="8" max="8" width="11.7109375" bestFit="1" customWidth="1"/>
    <col min="9" max="9" width="34.140625" bestFit="1" customWidth="1"/>
    <col min="10" max="10" width="19.42578125" bestFit="1" customWidth="1"/>
    <col min="11" max="11" width="19.7109375" bestFit="1" customWidth="1"/>
    <col min="12" max="12" width="21" bestFit="1" customWidth="1"/>
    <col min="13" max="13" width="19.140625" bestFit="1" customWidth="1"/>
    <col min="14" max="14" width="20.42578125" bestFit="1" customWidth="1"/>
    <col min="15" max="15" width="19.140625" bestFit="1" customWidth="1"/>
    <col min="16" max="16" width="21" bestFit="1" customWidth="1"/>
    <col min="17" max="17" width="20.42578125" bestFit="1" customWidth="1"/>
    <col min="18" max="18" width="19.7109375" bestFit="1" customWidth="1"/>
    <col min="19" max="19" width="16.7109375" bestFit="1" customWidth="1"/>
    <col min="20" max="26" width="14" bestFit="1" customWidth="1"/>
    <col min="27" max="27" width="14.42578125" bestFit="1" customWidth="1"/>
    <col min="28" max="29" width="14" bestFit="1" customWidth="1"/>
    <col min="30" max="30" width="14.42578125" bestFit="1" customWidth="1"/>
    <col min="31" max="32" width="14" bestFit="1" customWidth="1"/>
    <col min="33" max="34" width="14.42578125" bestFit="1" customWidth="1"/>
    <col min="35" max="57" width="16.42578125" bestFit="1" customWidth="1"/>
  </cols>
  <sheetData>
    <row r="1" spans="1:35" s="34" customFormat="1">
      <c r="J1" s="34" t="s">
        <v>1</v>
      </c>
      <c r="K1" s="34" t="s">
        <v>2</v>
      </c>
      <c r="L1" s="34" t="s">
        <v>3</v>
      </c>
      <c r="M1" s="34" t="s">
        <v>4</v>
      </c>
      <c r="N1" s="34" t="s">
        <v>5</v>
      </c>
      <c r="O1" s="34" t="s">
        <v>6</v>
      </c>
      <c r="P1" s="34" t="s">
        <v>7</v>
      </c>
      <c r="Q1" s="34" t="s">
        <v>8</v>
      </c>
      <c r="R1" s="34" t="s">
        <v>9</v>
      </c>
      <c r="S1" s="70" t="s">
        <v>10</v>
      </c>
      <c r="T1" s="71"/>
      <c r="U1" s="71"/>
      <c r="V1" s="71"/>
    </row>
    <row r="2" spans="1:35">
      <c r="A2" s="3" t="s">
        <v>11</v>
      </c>
      <c r="B2" s="10" t="s">
        <v>12</v>
      </c>
      <c r="C2" s="10" t="s">
        <v>13</v>
      </c>
      <c r="D2" s="10" t="s">
        <v>14</v>
      </c>
      <c r="E2" s="10" t="s">
        <v>15</v>
      </c>
      <c r="F2" s="10" t="s">
        <v>16</v>
      </c>
      <c r="G2" s="10" t="s">
        <v>17</v>
      </c>
      <c r="H2" s="10" t="s">
        <v>18</v>
      </c>
      <c r="I2" s="10" t="s">
        <v>19</v>
      </c>
      <c r="J2" s="10" t="s">
        <v>20</v>
      </c>
      <c r="K2" s="10" t="s">
        <v>21</v>
      </c>
      <c r="L2" s="10" t="s">
        <v>22</v>
      </c>
      <c r="M2" s="10" t="s">
        <v>23</v>
      </c>
      <c r="N2" s="10" t="s">
        <v>24</v>
      </c>
      <c r="O2" s="10" t="s">
        <v>25</v>
      </c>
      <c r="P2" s="10" t="s">
        <v>26</v>
      </c>
      <c r="Q2" s="10" t="s">
        <v>27</v>
      </c>
      <c r="R2" s="10" t="s">
        <v>28</v>
      </c>
      <c r="S2" s="10" t="s">
        <v>29</v>
      </c>
      <c r="T2" s="10" t="s">
        <v>30</v>
      </c>
      <c r="U2" s="10" t="s">
        <v>31</v>
      </c>
      <c r="V2" s="10" t="s">
        <v>32</v>
      </c>
      <c r="W2" s="10" t="s">
        <v>33</v>
      </c>
      <c r="X2" s="10" t="s">
        <v>34</v>
      </c>
      <c r="Y2" s="10" t="s">
        <v>35</v>
      </c>
      <c r="Z2" s="10" t="s">
        <v>36</v>
      </c>
      <c r="AA2" s="10" t="s">
        <v>37</v>
      </c>
      <c r="AB2" s="10" t="s">
        <v>38</v>
      </c>
      <c r="AC2" s="10" t="s">
        <v>39</v>
      </c>
      <c r="AD2" s="10" t="s">
        <v>40</v>
      </c>
      <c r="AE2" s="10" t="s">
        <v>41</v>
      </c>
      <c r="AF2" s="10" t="s">
        <v>42</v>
      </c>
      <c r="AG2" s="10" t="s">
        <v>43</v>
      </c>
      <c r="AH2" s="10" t="s">
        <v>44</v>
      </c>
    </row>
    <row r="3" spans="1:35">
      <c r="A3" t="s">
        <v>45</v>
      </c>
      <c r="B3" s="2">
        <f>SUM($B4:B4)</f>
        <v>0</v>
      </c>
      <c r="C3" s="2">
        <f>B3+C4</f>
        <v>0</v>
      </c>
      <c r="D3" s="2">
        <f t="shared" ref="D3:Z3" si="0">C3+D4</f>
        <v>0</v>
      </c>
      <c r="E3" s="2">
        <f t="shared" si="0"/>
        <v>0</v>
      </c>
      <c r="F3" s="2">
        <f t="shared" si="0"/>
        <v>0</v>
      </c>
      <c r="G3" s="2">
        <f t="shared" si="0"/>
        <v>1242225.5699999998</v>
      </c>
      <c r="H3" s="2">
        <f t="shared" si="0"/>
        <v>3519357.57</v>
      </c>
      <c r="I3" s="2">
        <f t="shared" si="0"/>
        <v>8925666.5700000003</v>
      </c>
      <c r="J3" s="2">
        <f t="shared" si="0"/>
        <v>14805059.57</v>
      </c>
      <c r="K3" s="2">
        <f t="shared" si="0"/>
        <v>25315464.57</v>
      </c>
      <c r="L3" s="2">
        <f t="shared" si="0"/>
        <v>39636968.57</v>
      </c>
      <c r="M3" s="2">
        <f t="shared" si="0"/>
        <v>53551420.57</v>
      </c>
      <c r="N3" s="2">
        <f t="shared" si="0"/>
        <v>71718642.569999993</v>
      </c>
      <c r="O3" s="2">
        <f t="shared" si="0"/>
        <v>81511494.105833322</v>
      </c>
      <c r="P3" s="2">
        <f t="shared" si="0"/>
        <v>91304345.641666651</v>
      </c>
      <c r="Q3" s="2">
        <f t="shared" si="0"/>
        <v>101097197.17749998</v>
      </c>
      <c r="R3" s="2">
        <f t="shared" si="0"/>
        <v>110890048.71333331</v>
      </c>
      <c r="S3" s="2">
        <f t="shared" si="0"/>
        <v>120682900.24916664</v>
      </c>
      <c r="T3" s="2">
        <f t="shared" si="0"/>
        <v>130475751.78499997</v>
      </c>
      <c r="U3" s="2">
        <f t="shared" si="0"/>
        <v>136929820.78499997</v>
      </c>
      <c r="V3" s="2">
        <f t="shared" si="0"/>
        <v>143383889.78499997</v>
      </c>
      <c r="W3" s="2">
        <f t="shared" si="0"/>
        <v>149837958.78499997</v>
      </c>
      <c r="X3" s="2">
        <f t="shared" si="0"/>
        <v>158292027.78499997</v>
      </c>
      <c r="Y3" s="2">
        <f t="shared" si="0"/>
        <v>166746096.78499997</v>
      </c>
      <c r="Z3" s="2">
        <f t="shared" si="0"/>
        <v>175200167.78499997</v>
      </c>
      <c r="AA3" s="2">
        <f t="shared" ref="AA3" si="1">Z3+AA4</f>
        <v>183654238.78499997</v>
      </c>
      <c r="AB3" s="2">
        <f t="shared" ref="AB3" si="2">AA3+AB4</f>
        <v>192108309.78499997</v>
      </c>
      <c r="AC3" s="2">
        <f t="shared" ref="AC3" si="3">AB3+AC4</f>
        <v>200562380.78499997</v>
      </c>
      <c r="AD3" s="2">
        <f t="shared" ref="AD3" si="4">AC3+AD4</f>
        <v>208016451.78499997</v>
      </c>
      <c r="AE3" s="2">
        <f t="shared" ref="AE3" si="5">AD3+AE4</f>
        <v>212042503.56499997</v>
      </c>
      <c r="AF3" s="2">
        <f t="shared" ref="AF3" si="6">AE3+AF4</f>
        <v>212542503.56499997</v>
      </c>
      <c r="AG3" s="2">
        <f t="shared" ref="AG3" si="7">AF3+AG4</f>
        <v>212542503.56499997</v>
      </c>
      <c r="AH3" s="2">
        <f t="shared" ref="AH3" si="8">AG3+AH4</f>
        <v>212542503.56499997</v>
      </c>
      <c r="AI3" s="29"/>
    </row>
    <row r="4" spans="1:35">
      <c r="A4" t="s">
        <v>46</v>
      </c>
      <c r="B4" s="13">
        <v>0</v>
      </c>
      <c r="C4" s="11">
        <v>0</v>
      </c>
      <c r="D4" s="11">
        <v>0</v>
      </c>
      <c r="E4" s="11">
        <v>0</v>
      </c>
      <c r="F4" s="11">
        <v>0</v>
      </c>
      <c r="G4" s="17">
        <v>1242225.5699999998</v>
      </c>
      <c r="H4" s="17">
        <v>2277132</v>
      </c>
      <c r="I4" s="17">
        <v>5406309</v>
      </c>
      <c r="J4" s="17">
        <v>5879393</v>
      </c>
      <c r="K4" s="17">
        <v>10510405</v>
      </c>
      <c r="L4" s="17">
        <v>14321504</v>
      </c>
      <c r="M4" s="17">
        <v>13914452</v>
      </c>
      <c r="N4" s="17">
        <v>18167222</v>
      </c>
      <c r="O4" s="11">
        <v>9792851.5358333346</v>
      </c>
      <c r="P4" s="11">
        <v>9792851.5358333346</v>
      </c>
      <c r="Q4" s="11">
        <v>9792851.5358333346</v>
      </c>
      <c r="R4" s="11">
        <v>9792851.5358333346</v>
      </c>
      <c r="S4" s="11">
        <v>9792851.5358333346</v>
      </c>
      <c r="T4" s="11">
        <v>9792851.5358333346</v>
      </c>
      <c r="U4" s="11">
        <v>6454069</v>
      </c>
      <c r="V4" s="11">
        <v>6454069</v>
      </c>
      <c r="W4" s="11">
        <v>6454069</v>
      </c>
      <c r="X4" s="11">
        <v>8454069</v>
      </c>
      <c r="Y4" s="11">
        <v>8454069</v>
      </c>
      <c r="Z4" s="11">
        <v>8454071</v>
      </c>
      <c r="AA4" s="11">
        <v>8454071</v>
      </c>
      <c r="AB4" s="11">
        <v>8454071</v>
      </c>
      <c r="AC4" s="11">
        <v>8454071</v>
      </c>
      <c r="AD4" s="11">
        <v>7454071</v>
      </c>
      <c r="AE4" s="11">
        <v>4026051.78</v>
      </c>
      <c r="AF4" s="11">
        <v>500000</v>
      </c>
      <c r="AG4" s="11">
        <v>0</v>
      </c>
      <c r="AH4" s="11">
        <v>0</v>
      </c>
    </row>
    <row r="5" spans="1:35">
      <c r="A5" t="s">
        <v>47</v>
      </c>
      <c r="B5" s="2">
        <f>SUM($B6:B6)</f>
        <v>0</v>
      </c>
      <c r="C5" s="17">
        <f>B5+C6</f>
        <v>0</v>
      </c>
      <c r="D5" s="17">
        <f t="shared" ref="D5:V5" si="9">C5+D6</f>
        <v>0</v>
      </c>
      <c r="E5" s="17">
        <f t="shared" si="9"/>
        <v>0</v>
      </c>
      <c r="F5" s="17">
        <f t="shared" si="9"/>
        <v>0</v>
      </c>
      <c r="G5" s="17">
        <f t="shared" si="9"/>
        <v>1242225.5699999998</v>
      </c>
      <c r="H5" s="17">
        <f t="shared" si="9"/>
        <v>3519357.57</v>
      </c>
      <c r="I5" s="17">
        <f t="shared" si="9"/>
        <v>8925666.5700000003</v>
      </c>
      <c r="J5" s="17">
        <f t="shared" si="9"/>
        <v>17309425.59</v>
      </c>
      <c r="K5" s="17">
        <f t="shared" si="9"/>
        <v>27819830.59</v>
      </c>
      <c r="L5" s="17">
        <f t="shared" si="9"/>
        <v>39547644.140000001</v>
      </c>
      <c r="M5" s="17">
        <f t="shared" si="9"/>
        <v>53452934.100000001</v>
      </c>
      <c r="N5" s="17">
        <f t="shared" si="9"/>
        <v>71318020.099999994</v>
      </c>
      <c r="O5" s="17">
        <f t="shared" si="9"/>
        <v>84228609.589999989</v>
      </c>
      <c r="P5" s="17">
        <f t="shared" si="9"/>
        <v>95435854.399999991</v>
      </c>
      <c r="Q5" s="17">
        <f t="shared" si="9"/>
        <v>107278751.02999999</v>
      </c>
      <c r="R5" s="17">
        <f t="shared" si="9"/>
        <v>113348868.47999999</v>
      </c>
      <c r="S5" s="17">
        <f t="shared" si="9"/>
        <v>119960968.83999999</v>
      </c>
      <c r="T5" s="17">
        <f t="shared" si="9"/>
        <v>128602880.83999999</v>
      </c>
      <c r="U5" s="17">
        <f>T5+U6</f>
        <v>133973326.99999999</v>
      </c>
      <c r="V5" s="17">
        <f t="shared" si="9"/>
        <v>152701075.5</v>
      </c>
      <c r="W5" s="17">
        <f>V5+W6</f>
        <v>170670655.56999999</v>
      </c>
      <c r="X5" s="17">
        <f>W5+X6</f>
        <v>173359061.56999999</v>
      </c>
      <c r="Y5" s="17">
        <f t="shared" ref="Y5" si="10">X5+Y6</f>
        <v>194989205.56999999</v>
      </c>
      <c r="Z5" s="17">
        <f>Y5+Z6</f>
        <v>203594960.66999999</v>
      </c>
      <c r="AA5" s="17">
        <f t="shared" ref="AA5" si="11">Z5+AA6</f>
        <v>209395244.81999999</v>
      </c>
      <c r="AB5" s="17">
        <f t="shared" ref="AB5" si="12">AA5+AB6</f>
        <v>210607604.81999999</v>
      </c>
      <c r="AC5" s="17">
        <f t="shared" ref="AC5" si="13">AB5+AC6</f>
        <v>212839975.97</v>
      </c>
      <c r="AD5" s="17">
        <f t="shared" ref="AD5" si="14">AC5+AD6</f>
        <v>214153284.34999999</v>
      </c>
      <c r="AE5" s="17">
        <f t="shared" ref="AE5" si="15">AD5+AE6</f>
        <v>205202584.5</v>
      </c>
      <c r="AF5" s="17">
        <f t="shared" ref="AF5" si="16">AE5+AF6</f>
        <v>205202553.5</v>
      </c>
      <c r="AG5" s="17">
        <f t="shared" ref="AG5" si="17">AF5+AG6</f>
        <v>205202672.44</v>
      </c>
      <c r="AH5" s="17">
        <f t="shared" ref="AH5" si="18">AG5+AH6</f>
        <v>205202672.44</v>
      </c>
    </row>
    <row r="6" spans="1:35">
      <c r="A6" s="15" t="s">
        <v>48</v>
      </c>
      <c r="B6" s="2">
        <v>0</v>
      </c>
      <c r="C6" s="17">
        <v>0</v>
      </c>
      <c r="D6" s="17">
        <v>0</v>
      </c>
      <c r="E6" s="17">
        <v>0</v>
      </c>
      <c r="F6" s="17">
        <v>0</v>
      </c>
      <c r="G6" s="17">
        <v>1242225.5699999998</v>
      </c>
      <c r="H6" s="17">
        <v>2277132</v>
      </c>
      <c r="I6" s="17">
        <v>5406309</v>
      </c>
      <c r="J6" s="17">
        <v>8383759.0199999996</v>
      </c>
      <c r="K6" s="17">
        <v>10510405</v>
      </c>
      <c r="L6" s="17">
        <v>11727813.550000001</v>
      </c>
      <c r="M6" s="17">
        <v>13905289.960000001</v>
      </c>
      <c r="N6" s="17">
        <v>17865086</v>
      </c>
      <c r="O6" s="17">
        <v>12910589.49</v>
      </c>
      <c r="P6" s="17">
        <v>11207244.810000001</v>
      </c>
      <c r="Q6" s="17">
        <v>11842896.630000001</v>
      </c>
      <c r="R6" s="17">
        <v>6070117.4500000002</v>
      </c>
      <c r="S6" s="17">
        <v>6612100.3600000003</v>
      </c>
      <c r="T6" s="17">
        <v>8641912</v>
      </c>
      <c r="U6" s="17">
        <v>5370446.1600000001</v>
      </c>
      <c r="V6" s="17">
        <v>18727748.5</v>
      </c>
      <c r="W6" s="17">
        <v>17969580.07</v>
      </c>
      <c r="X6" s="73">
        <v>2688406</v>
      </c>
      <c r="Y6" s="73">
        <v>21630144</v>
      </c>
      <c r="Z6" s="73">
        <v>8605755.0999999996</v>
      </c>
      <c r="AA6" s="73">
        <v>5800284.1500000004</v>
      </c>
      <c r="AB6" s="72">
        <v>1212360</v>
      </c>
      <c r="AC6" s="73">
        <v>2232371.15</v>
      </c>
      <c r="AD6" s="73">
        <v>1313308.3799999999</v>
      </c>
      <c r="AE6" s="73">
        <v>-8950699.8499999996</v>
      </c>
      <c r="AF6" s="73">
        <v>-31</v>
      </c>
      <c r="AG6" s="73">
        <v>118.94</v>
      </c>
      <c r="AH6" s="73"/>
    </row>
    <row r="7" spans="1:35">
      <c r="A7" s="15"/>
      <c r="B7" s="2"/>
      <c r="C7" s="17"/>
      <c r="D7" s="17"/>
      <c r="E7" s="17"/>
      <c r="F7" s="17"/>
      <c r="G7" s="17"/>
      <c r="H7" s="17"/>
      <c r="I7" s="17"/>
      <c r="J7" s="17"/>
      <c r="K7" s="17"/>
      <c r="L7" s="17"/>
      <c r="M7" s="17"/>
      <c r="N7" s="17"/>
      <c r="O7" s="17"/>
      <c r="P7" s="17"/>
      <c r="Q7" s="17"/>
      <c r="R7" s="17"/>
      <c r="S7" s="17"/>
      <c r="T7" s="17"/>
      <c r="U7" s="17"/>
      <c r="V7" s="17"/>
      <c r="W7" s="17"/>
      <c r="X7" s="17"/>
      <c r="Y7" s="17"/>
      <c r="Z7" s="14"/>
      <c r="AA7" s="17"/>
      <c r="AB7" s="17"/>
      <c r="AC7" s="17"/>
      <c r="AD7" s="14"/>
      <c r="AE7" s="17"/>
      <c r="AF7" s="17"/>
      <c r="AG7" s="17"/>
      <c r="AH7" s="14"/>
    </row>
    <row r="8" spans="1:35">
      <c r="A8" s="15"/>
      <c r="B8" s="2"/>
      <c r="C8" s="2"/>
      <c r="D8" s="2"/>
      <c r="E8" s="2"/>
      <c r="F8" s="2"/>
      <c r="G8" s="2"/>
      <c r="H8" s="2"/>
      <c r="I8" s="58"/>
      <c r="J8" s="58"/>
      <c r="K8" s="58"/>
      <c r="L8" s="58"/>
      <c r="M8" s="58"/>
      <c r="N8" s="58"/>
      <c r="O8" s="58"/>
      <c r="P8" s="58"/>
      <c r="Q8" s="58"/>
      <c r="R8" s="58"/>
      <c r="S8" s="58"/>
      <c r="T8" s="2"/>
      <c r="U8" s="2"/>
      <c r="V8" s="2"/>
      <c r="W8" s="2"/>
      <c r="X8" s="2"/>
      <c r="Y8" s="2"/>
      <c r="AA8" s="2"/>
      <c r="AB8" s="2"/>
      <c r="AC8" s="2"/>
      <c r="AE8" s="2"/>
      <c r="AF8" s="2"/>
      <c r="AG8" s="2"/>
    </row>
    <row r="9" spans="1:35" ht="28.5" customHeight="1">
      <c r="A9" s="47" t="s">
        <v>49</v>
      </c>
      <c r="I9" s="60" t="s">
        <v>50</v>
      </c>
      <c r="J9" s="53">
        <v>1993806.53</v>
      </c>
      <c r="K9" s="53">
        <v>3273650.81</v>
      </c>
      <c r="L9" s="53">
        <v>3273650.81</v>
      </c>
      <c r="M9" s="53">
        <v>0</v>
      </c>
      <c r="N9" s="53"/>
      <c r="O9" s="53"/>
      <c r="P9" s="53"/>
      <c r="Q9" s="53"/>
      <c r="R9" s="53"/>
      <c r="S9" s="47"/>
      <c r="AH9" s="68"/>
    </row>
    <row r="10" spans="1:35">
      <c r="I10" s="47" t="s">
        <v>51</v>
      </c>
      <c r="J10" s="54"/>
      <c r="K10" s="53">
        <v>5065858.72</v>
      </c>
      <c r="L10" s="53">
        <v>14019122.07</v>
      </c>
      <c r="M10" s="53">
        <v>11111338.52</v>
      </c>
      <c r="N10" s="54">
        <v>13316653.92</v>
      </c>
      <c r="O10" s="54">
        <v>17013941.109999999</v>
      </c>
      <c r="P10" s="54">
        <v>12895595.619999999</v>
      </c>
      <c r="Q10" s="54">
        <v>13022351.890000001</v>
      </c>
      <c r="R10" s="54">
        <v>9436208.2599999998</v>
      </c>
      <c r="S10" s="47"/>
      <c r="AH10" s="32"/>
    </row>
    <row r="11" spans="1:35" s="4" customFormat="1">
      <c r="I11" s="50" t="s">
        <v>52</v>
      </c>
      <c r="J11" s="57">
        <f>SUM(J9:J10)</f>
        <v>1993806.53</v>
      </c>
      <c r="K11" s="57">
        <f t="shared" ref="K11:R11" si="19">SUM(K9:K10)</f>
        <v>8339509.5299999993</v>
      </c>
      <c r="L11" s="57">
        <f t="shared" si="19"/>
        <v>17292772.879999999</v>
      </c>
      <c r="M11" s="57">
        <f t="shared" si="19"/>
        <v>11111338.52</v>
      </c>
      <c r="N11" s="57">
        <f t="shared" si="19"/>
        <v>13316653.92</v>
      </c>
      <c r="O11" s="57">
        <f t="shared" si="19"/>
        <v>17013941.109999999</v>
      </c>
      <c r="P11" s="57">
        <f t="shared" si="19"/>
        <v>12895595.619999999</v>
      </c>
      <c r="Q11" s="57">
        <f t="shared" si="19"/>
        <v>13022351.890000001</v>
      </c>
      <c r="R11" s="57">
        <f t="shared" si="19"/>
        <v>9436208.2599999998</v>
      </c>
      <c r="S11" s="50"/>
      <c r="AH11" s="69"/>
    </row>
    <row r="12" spans="1:35">
      <c r="I12" s="47"/>
      <c r="J12" s="54"/>
      <c r="K12" s="54"/>
      <c r="L12" s="54"/>
      <c r="M12" s="54"/>
      <c r="N12" s="54"/>
      <c r="O12" s="54"/>
      <c r="P12" s="54"/>
      <c r="Q12" s="54"/>
      <c r="R12" s="54"/>
      <c r="S12" s="47"/>
      <c r="X12" s="2"/>
      <c r="Y12" s="2"/>
      <c r="AH12" s="32"/>
    </row>
    <row r="13" spans="1:35">
      <c r="G13" s="2"/>
      <c r="I13" s="61"/>
      <c r="J13" s="47"/>
      <c r="K13" s="47"/>
      <c r="L13" s="58"/>
      <c r="M13" s="47"/>
      <c r="N13" s="47"/>
      <c r="O13" s="47"/>
      <c r="P13" s="47"/>
      <c r="Q13" s="47"/>
      <c r="R13" s="47"/>
      <c r="S13" s="47"/>
      <c r="W13" s="2"/>
      <c r="AH13" s="2"/>
    </row>
    <row r="14" spans="1:35">
      <c r="H14" s="2"/>
      <c r="I14" s="62"/>
      <c r="J14" s="58"/>
      <c r="K14" s="58"/>
      <c r="L14" s="48"/>
      <c r="M14" s="47"/>
      <c r="N14" s="47"/>
      <c r="O14" s="47"/>
      <c r="P14" s="47"/>
      <c r="Q14" s="47"/>
      <c r="R14" s="47"/>
      <c r="S14" s="47"/>
      <c r="W14" s="2"/>
    </row>
    <row r="15" spans="1:35">
      <c r="H15" s="2"/>
      <c r="I15" s="61"/>
      <c r="J15" s="58"/>
      <c r="K15" s="58"/>
      <c r="L15" s="47"/>
      <c r="M15" s="47"/>
      <c r="N15" s="47"/>
      <c r="O15" s="47"/>
      <c r="P15" s="47"/>
      <c r="Q15" s="47"/>
      <c r="R15" s="47"/>
      <c r="S15" s="47"/>
      <c r="W15" s="25"/>
      <c r="AH15" s="30"/>
    </row>
    <row r="16" spans="1:35">
      <c r="G16" s="25"/>
      <c r="I16" s="32"/>
    </row>
    <row r="17" spans="1:35">
      <c r="H17" s="25"/>
      <c r="I17" s="32"/>
      <c r="AH17" s="30"/>
    </row>
    <row r="18" spans="1:35">
      <c r="H18" s="25"/>
      <c r="I18" s="32"/>
      <c r="K18" s="33"/>
    </row>
    <row r="19" spans="1:35">
      <c r="H19" s="25"/>
      <c r="I19" s="32"/>
      <c r="AH19" s="25"/>
    </row>
    <row r="20" spans="1:35">
      <c r="H20" s="25"/>
      <c r="I20" s="30"/>
    </row>
    <row r="29" spans="1:35">
      <c r="E29" s="26"/>
      <c r="F29" s="26"/>
      <c r="G29" s="26"/>
      <c r="H29" s="26"/>
      <c r="I29" s="26"/>
      <c r="J29" s="26"/>
      <c r="K29" s="26"/>
      <c r="L29" s="26"/>
      <c r="M29" s="26"/>
      <c r="N29" s="26"/>
      <c r="O29" s="26"/>
      <c r="P29" s="26"/>
      <c r="Q29" s="26"/>
      <c r="R29" s="26"/>
      <c r="S29" s="26"/>
      <c r="T29" s="26"/>
      <c r="U29" s="26"/>
      <c r="V29" s="26"/>
      <c r="W29" s="26"/>
      <c r="X29" s="26"/>
      <c r="Y29" s="26"/>
      <c r="Z29" s="26"/>
    </row>
    <row r="30" spans="1:35">
      <c r="A30" s="3" t="s">
        <v>53</v>
      </c>
      <c r="B30" s="10" t="s">
        <v>12</v>
      </c>
      <c r="C30" s="10" t="s">
        <v>13</v>
      </c>
      <c r="D30" s="10" t="s">
        <v>14</v>
      </c>
      <c r="E30" s="10" t="s">
        <v>15</v>
      </c>
      <c r="F30" s="10" t="s">
        <v>16</v>
      </c>
      <c r="G30" s="10" t="s">
        <v>17</v>
      </c>
      <c r="H30" s="10" t="s">
        <v>18</v>
      </c>
      <c r="I30" s="10" t="s">
        <v>19</v>
      </c>
      <c r="J30" s="10" t="s">
        <v>20</v>
      </c>
      <c r="K30" s="10" t="s">
        <v>21</v>
      </c>
      <c r="L30" s="10" t="s">
        <v>22</v>
      </c>
      <c r="M30" s="10" t="s">
        <v>23</v>
      </c>
      <c r="N30" s="10" t="s">
        <v>24</v>
      </c>
      <c r="O30" s="10" t="s">
        <v>25</v>
      </c>
      <c r="P30" s="10" t="s">
        <v>26</v>
      </c>
      <c r="Q30" s="10" t="s">
        <v>27</v>
      </c>
      <c r="R30" s="10" t="s">
        <v>28</v>
      </c>
      <c r="S30" s="10" t="s">
        <v>29</v>
      </c>
      <c r="T30" s="10" t="s">
        <v>30</v>
      </c>
      <c r="U30" s="10" t="s">
        <v>31</v>
      </c>
      <c r="V30" s="10" t="s">
        <v>32</v>
      </c>
      <c r="W30" s="10" t="s">
        <v>33</v>
      </c>
      <c r="X30" s="10" t="s">
        <v>34</v>
      </c>
      <c r="Y30" s="10" t="s">
        <v>35</v>
      </c>
      <c r="Z30" s="10" t="s">
        <v>36</v>
      </c>
      <c r="AA30" s="10" t="s">
        <v>37</v>
      </c>
      <c r="AB30" s="10" t="s">
        <v>38</v>
      </c>
      <c r="AC30" s="10" t="s">
        <v>39</v>
      </c>
      <c r="AD30" s="10" t="s">
        <v>40</v>
      </c>
      <c r="AE30" s="10" t="s">
        <v>41</v>
      </c>
      <c r="AF30" s="10" t="s">
        <v>42</v>
      </c>
      <c r="AG30" s="10" t="s">
        <v>43</v>
      </c>
      <c r="AH30" s="10" t="s">
        <v>44</v>
      </c>
    </row>
    <row r="31" spans="1:35">
      <c r="A31" t="s">
        <v>45</v>
      </c>
      <c r="B31" s="2">
        <f>SUM($B$32:B32)</f>
        <v>0</v>
      </c>
      <c r="C31" s="2">
        <f>SUM($B$32:C32)</f>
        <v>0</v>
      </c>
      <c r="D31" s="2">
        <f>SUM($B$32:D32)</f>
        <v>0</v>
      </c>
      <c r="E31" s="2">
        <f>SUM($B$32:E32)</f>
        <v>277283</v>
      </c>
      <c r="F31" s="2">
        <f>SUM($B$32:F32)</f>
        <v>864283</v>
      </c>
      <c r="G31" s="2">
        <f>SUM($B$32:G32)</f>
        <v>1185000</v>
      </c>
      <c r="H31" s="2">
        <f>SUM($B$32:H32)</f>
        <v>1935000</v>
      </c>
      <c r="I31" s="2">
        <f>SUM($B$32:I32)</f>
        <v>2135000</v>
      </c>
      <c r="J31" s="2">
        <f>SUM($B$32:J32)</f>
        <v>3560000</v>
      </c>
      <c r="K31" s="2">
        <f>SUM($B$32:K32)</f>
        <v>3609985</v>
      </c>
      <c r="L31" s="2">
        <f>SUM($B$32:L32)</f>
        <v>3609985</v>
      </c>
      <c r="M31" s="2">
        <f>SUM($B$32:M32)</f>
        <v>3609985</v>
      </c>
      <c r="N31" s="2">
        <f>SUM($B$32:N32)</f>
        <v>3609985</v>
      </c>
      <c r="O31" s="2">
        <f>SUM($B$32:O32)</f>
        <v>3609985</v>
      </c>
      <c r="P31" s="2">
        <f>SUM($B$32:P32)</f>
        <v>3609985</v>
      </c>
      <c r="Q31" s="2">
        <f>SUM($B$32:Q32)</f>
        <v>3609985</v>
      </c>
      <c r="R31" s="2">
        <f>SUM($B$32:R32)</f>
        <v>3609985</v>
      </c>
      <c r="S31" s="2">
        <f>SUM($B$32:S32)</f>
        <v>3609985</v>
      </c>
      <c r="T31" s="2">
        <f>SUM($B$32:T32)</f>
        <v>3609985</v>
      </c>
      <c r="U31" s="2">
        <f>SUM($B$32:U32)</f>
        <v>3609985</v>
      </c>
      <c r="V31" s="2">
        <f>SUM($B$32:V32)</f>
        <v>3609985</v>
      </c>
      <c r="W31" s="2">
        <f>SUM($B$32:W32)</f>
        <v>3609985</v>
      </c>
      <c r="X31" s="2">
        <f>SUM($B$32:X32)</f>
        <v>3609985</v>
      </c>
      <c r="Y31" s="2">
        <f>SUM($B$32:Y32)</f>
        <v>3609985</v>
      </c>
      <c r="Z31" s="2">
        <f>SUM($B$32:Z32)</f>
        <v>3609985</v>
      </c>
      <c r="AA31" s="2">
        <f>SUM($B$32:AA32)</f>
        <v>3609985</v>
      </c>
      <c r="AB31" s="2">
        <f>SUM($B$32:AB32)</f>
        <v>3609985</v>
      </c>
      <c r="AC31" s="2">
        <f>SUM($B$32:AC32)</f>
        <v>3609985</v>
      </c>
      <c r="AD31" s="2">
        <f>SUM($B$32:AD32)</f>
        <v>3609985</v>
      </c>
      <c r="AE31" s="2">
        <f>SUM($B$32:AE32)</f>
        <v>3609985</v>
      </c>
      <c r="AF31" s="2">
        <f>SUM($B$32:AF32)</f>
        <v>3609985</v>
      </c>
      <c r="AG31" s="2">
        <f>SUM($B$32:AG32)</f>
        <v>3609985</v>
      </c>
      <c r="AH31" s="2">
        <f>SUM($B$32:AH32)</f>
        <v>3609985</v>
      </c>
      <c r="AI31" s="2"/>
    </row>
    <row r="32" spans="1:35">
      <c r="A32" t="s">
        <v>46</v>
      </c>
      <c r="B32" s="13">
        <v>0</v>
      </c>
      <c r="C32" s="11"/>
      <c r="D32" s="11"/>
      <c r="E32" s="11">
        <f>E34</f>
        <v>277283</v>
      </c>
      <c r="F32" s="11">
        <f t="shared" ref="F32:J32" si="20">F34</f>
        <v>587000</v>
      </c>
      <c r="G32" s="11">
        <f t="shared" si="20"/>
        <v>320717</v>
      </c>
      <c r="H32" s="11">
        <f t="shared" si="20"/>
        <v>750000</v>
      </c>
      <c r="I32" s="11">
        <f t="shared" si="20"/>
        <v>200000</v>
      </c>
      <c r="J32" s="11">
        <f t="shared" si="20"/>
        <v>1425000</v>
      </c>
      <c r="K32" s="11">
        <f>K34</f>
        <v>49985</v>
      </c>
      <c r="L32" s="11">
        <v>0</v>
      </c>
      <c r="M32" s="11">
        <v>0</v>
      </c>
      <c r="N32" s="11">
        <v>0</v>
      </c>
      <c r="O32" s="11">
        <v>0</v>
      </c>
      <c r="P32" s="11">
        <v>0</v>
      </c>
      <c r="Q32" s="11">
        <v>0</v>
      </c>
      <c r="R32" s="11">
        <v>0</v>
      </c>
      <c r="S32" s="11">
        <v>0</v>
      </c>
      <c r="T32" s="11">
        <v>0</v>
      </c>
      <c r="U32" s="11">
        <v>0</v>
      </c>
      <c r="V32" s="11">
        <v>0</v>
      </c>
      <c r="W32" s="11">
        <v>0</v>
      </c>
      <c r="X32" s="11">
        <v>0</v>
      </c>
      <c r="Y32" s="11">
        <v>0</v>
      </c>
      <c r="Z32" s="11">
        <v>0</v>
      </c>
      <c r="AA32" s="11">
        <v>0</v>
      </c>
      <c r="AB32" s="11">
        <v>0</v>
      </c>
      <c r="AC32" s="11">
        <v>0</v>
      </c>
      <c r="AD32" s="11">
        <v>0</v>
      </c>
      <c r="AE32" s="11">
        <v>0</v>
      </c>
      <c r="AF32" s="11">
        <v>0</v>
      </c>
      <c r="AG32" s="11">
        <v>0</v>
      </c>
      <c r="AH32" s="11">
        <v>0</v>
      </c>
    </row>
    <row r="33" spans="1:57">
      <c r="A33" t="s">
        <v>47</v>
      </c>
      <c r="B33" s="2">
        <f>SUM($B34:B34)</f>
        <v>0</v>
      </c>
      <c r="C33" s="17">
        <f>B33+C34</f>
        <v>0</v>
      </c>
      <c r="D33" s="17">
        <f t="shared" ref="D33:W33" si="21">C33+D34</f>
        <v>0</v>
      </c>
      <c r="E33" s="17">
        <f t="shared" si="21"/>
        <v>277283</v>
      </c>
      <c r="F33" s="17">
        <f t="shared" si="21"/>
        <v>864283</v>
      </c>
      <c r="G33" s="17">
        <f t="shared" si="21"/>
        <v>1185000</v>
      </c>
      <c r="H33" s="17">
        <f t="shared" si="21"/>
        <v>1935000</v>
      </c>
      <c r="I33" s="17">
        <f>H33+I34</f>
        <v>2135000</v>
      </c>
      <c r="J33" s="17">
        <f t="shared" si="21"/>
        <v>3560000</v>
      </c>
      <c r="K33" s="17">
        <f>J33+K34</f>
        <v>3609985</v>
      </c>
      <c r="L33" s="17">
        <f t="shared" si="21"/>
        <v>3609985</v>
      </c>
      <c r="M33" s="17">
        <f t="shared" si="21"/>
        <v>3609985</v>
      </c>
      <c r="N33" s="17">
        <f t="shared" si="21"/>
        <v>3609985</v>
      </c>
      <c r="O33" s="17">
        <f t="shared" si="21"/>
        <v>3653646.9</v>
      </c>
      <c r="P33" s="17">
        <f t="shared" si="21"/>
        <v>3653646.9</v>
      </c>
      <c r="Q33" s="17">
        <f t="shared" si="21"/>
        <v>3653646.9</v>
      </c>
      <c r="R33" s="17">
        <f t="shared" si="21"/>
        <v>3653646.9</v>
      </c>
      <c r="S33" s="17">
        <f t="shared" si="21"/>
        <v>3653646.9</v>
      </c>
      <c r="T33" s="17">
        <f t="shared" si="21"/>
        <v>4975185.9000000004</v>
      </c>
      <c r="U33" s="17">
        <f t="shared" si="21"/>
        <v>4975185.9000000004</v>
      </c>
      <c r="V33" s="17">
        <f t="shared" si="21"/>
        <v>5043223.8400000008</v>
      </c>
      <c r="W33" s="17">
        <f t="shared" si="21"/>
        <v>5055168.8400000008</v>
      </c>
      <c r="X33" s="17">
        <f t="shared" ref="X33" si="22">W33+X34</f>
        <v>5055168.8400000008</v>
      </c>
      <c r="Y33" s="17">
        <f t="shared" ref="Y33" si="23">X33+Y34</f>
        <v>5055168.8400000008</v>
      </c>
      <c r="Z33" s="17">
        <f t="shared" ref="Z33" si="24">Y33+Z34</f>
        <v>5055168.8400000008</v>
      </c>
      <c r="AA33" s="17">
        <f t="shared" ref="AA33" si="25">Z33+AA34</f>
        <v>5055168.8400000008</v>
      </c>
      <c r="AB33" s="17">
        <f t="shared" ref="AB33" si="26">AA33+AB34</f>
        <v>5055168.8400000008</v>
      </c>
      <c r="AC33" s="17">
        <f t="shared" ref="AC33" si="27">AB33+AC34</f>
        <v>5055168.8400000008</v>
      </c>
      <c r="AD33" s="17">
        <f t="shared" ref="AD33" si="28">AC33+AD34</f>
        <v>5055168.8400000008</v>
      </c>
      <c r="AE33" s="17">
        <f t="shared" ref="AE33" si="29">AD33+AE34</f>
        <v>5055168.8400000008</v>
      </c>
      <c r="AF33" s="17">
        <f t="shared" ref="AF33" si="30">AE33+AF34</f>
        <v>5055168.8400000008</v>
      </c>
      <c r="AG33" s="17">
        <f t="shared" ref="AG33" si="31">AF33+AG34</f>
        <v>5055168.8400000008</v>
      </c>
      <c r="AH33" s="17">
        <f t="shared" ref="AH33" si="32">AG33+AH34</f>
        <v>5055168.8400000008</v>
      </c>
    </row>
    <row r="34" spans="1:57">
      <c r="A34" s="15" t="s">
        <v>48</v>
      </c>
      <c r="B34" s="13">
        <v>0</v>
      </c>
      <c r="C34" s="19">
        <v>0</v>
      </c>
      <c r="D34" s="19">
        <v>0</v>
      </c>
      <c r="E34" s="19">
        <v>277283</v>
      </c>
      <c r="F34" s="19">
        <v>587000</v>
      </c>
      <c r="G34" s="19">
        <v>320717</v>
      </c>
      <c r="H34" s="17">
        <v>750000</v>
      </c>
      <c r="I34" s="17">
        <v>200000</v>
      </c>
      <c r="J34" s="17">
        <v>1425000</v>
      </c>
      <c r="K34" s="17">
        <v>49985</v>
      </c>
      <c r="L34" s="17">
        <v>0</v>
      </c>
      <c r="M34" s="17">
        <v>0</v>
      </c>
      <c r="N34" s="17">
        <v>0</v>
      </c>
      <c r="O34" s="19">
        <v>43661.9</v>
      </c>
      <c r="P34" s="19">
        <v>0</v>
      </c>
      <c r="Q34" s="19">
        <v>0</v>
      </c>
      <c r="R34" s="19">
        <v>0</v>
      </c>
      <c r="S34" s="19">
        <v>0</v>
      </c>
      <c r="T34" s="19">
        <v>1321539</v>
      </c>
      <c r="U34" s="19">
        <v>0</v>
      </c>
      <c r="V34" s="19">
        <v>68037.94</v>
      </c>
      <c r="W34" s="19">
        <v>11945</v>
      </c>
      <c r="X34" s="74">
        <v>0</v>
      </c>
      <c r="Y34" s="74">
        <v>0</v>
      </c>
      <c r="Z34" s="19">
        <v>0</v>
      </c>
      <c r="AA34" s="19">
        <v>0</v>
      </c>
      <c r="AB34" s="19">
        <v>0</v>
      </c>
      <c r="AC34" s="19">
        <v>0</v>
      </c>
      <c r="AD34" s="19">
        <v>0</v>
      </c>
      <c r="AE34" s="19">
        <v>0</v>
      </c>
      <c r="AF34" s="19">
        <v>0</v>
      </c>
      <c r="AG34" s="19">
        <v>0</v>
      </c>
      <c r="AH34" s="19"/>
      <c r="AI34" s="2"/>
      <c r="AJ34" s="2"/>
      <c r="AK34" s="2"/>
      <c r="AL34" s="2"/>
      <c r="AM34" s="2"/>
      <c r="AN34" s="2"/>
      <c r="AO34" s="2"/>
      <c r="AP34" s="2"/>
      <c r="AQ34" s="2"/>
      <c r="AR34" s="2"/>
      <c r="AS34" s="2"/>
      <c r="AT34" s="2"/>
      <c r="AU34" s="2"/>
      <c r="AV34" s="2"/>
      <c r="AW34" s="2"/>
      <c r="AX34" s="2"/>
      <c r="AY34" s="2"/>
      <c r="AZ34" s="2"/>
      <c r="BA34" s="2"/>
      <c r="BB34" s="2"/>
      <c r="BC34" s="2"/>
      <c r="BD34" s="2"/>
      <c r="BE34" s="2"/>
    </row>
    <row r="35" spans="1:57">
      <c r="I35" s="47"/>
      <c r="J35" s="47"/>
      <c r="K35" s="47"/>
      <c r="L35" s="47"/>
      <c r="M35" s="47"/>
      <c r="N35" s="47"/>
      <c r="O35" s="47"/>
      <c r="P35" s="47"/>
      <c r="Q35" s="47"/>
      <c r="R35" s="47"/>
    </row>
    <row r="36" spans="1:57">
      <c r="A36" s="47" t="s">
        <v>49</v>
      </c>
      <c r="I36" s="47" t="s">
        <v>54</v>
      </c>
      <c r="J36" s="53">
        <v>0</v>
      </c>
      <c r="K36" s="54">
        <v>17618.310000000001</v>
      </c>
      <c r="L36" s="54"/>
      <c r="M36" s="54"/>
      <c r="N36" s="54"/>
      <c r="O36" s="54"/>
      <c r="P36" s="54"/>
      <c r="Q36" s="54"/>
      <c r="R36" s="54"/>
    </row>
    <row r="37" spans="1:57" ht="86.45">
      <c r="H37" s="2"/>
      <c r="I37" s="55" t="s">
        <v>55</v>
      </c>
      <c r="J37" s="53">
        <v>0</v>
      </c>
      <c r="K37" s="54">
        <v>1425000</v>
      </c>
      <c r="L37" s="54"/>
      <c r="M37" s="54"/>
      <c r="N37" s="54"/>
      <c r="O37" s="54"/>
      <c r="P37" s="54"/>
      <c r="Q37" s="54"/>
      <c r="R37" s="54"/>
    </row>
    <row r="38" spans="1:57" ht="28.9">
      <c r="H38" s="2"/>
      <c r="I38" s="55" t="s">
        <v>56</v>
      </c>
      <c r="J38" s="53">
        <v>0</v>
      </c>
      <c r="K38" s="54"/>
      <c r="L38" s="54"/>
      <c r="M38" s="54"/>
      <c r="N38" s="54"/>
      <c r="O38" s="54"/>
      <c r="P38" s="54"/>
      <c r="Q38" s="54"/>
      <c r="R38" s="54"/>
      <c r="AC38" s="32"/>
    </row>
    <row r="39" spans="1:57" ht="28.9">
      <c r="H39" s="2"/>
      <c r="I39" s="55" t="s">
        <v>57</v>
      </c>
      <c r="J39" s="53">
        <v>0</v>
      </c>
      <c r="K39" s="54"/>
      <c r="L39" s="54"/>
      <c r="M39" s="54"/>
      <c r="N39" s="54"/>
      <c r="O39" s="54"/>
      <c r="P39" s="54"/>
      <c r="Q39" s="54"/>
      <c r="R39" s="54"/>
      <c r="AC39" s="32"/>
    </row>
    <row r="40" spans="1:57" s="4" customFormat="1">
      <c r="H40" s="36"/>
      <c r="I40" s="56" t="s">
        <v>58</v>
      </c>
      <c r="J40" s="57">
        <f>SUM(J36:J39)</f>
        <v>0</v>
      </c>
      <c r="K40" s="57">
        <f t="shared" ref="K40" si="33">SUM(K36:K39)</f>
        <v>1442618.31</v>
      </c>
      <c r="L40" s="57"/>
      <c r="M40" s="57"/>
      <c r="N40" s="57"/>
      <c r="O40" s="57"/>
      <c r="P40" s="57"/>
      <c r="Q40" s="57"/>
      <c r="R40" s="57"/>
      <c r="AC40" s="67"/>
    </row>
    <row r="41" spans="1:57">
      <c r="I41" s="58"/>
      <c r="J41" s="47"/>
      <c r="K41" s="59"/>
      <c r="L41" s="47"/>
      <c r="M41" s="47"/>
      <c r="N41" s="47"/>
      <c r="O41" s="47"/>
      <c r="P41" s="47"/>
      <c r="Q41" s="47"/>
      <c r="R41" s="47"/>
      <c r="AC41" s="2"/>
      <c r="AH41" s="2"/>
    </row>
    <row r="42" spans="1:57">
      <c r="I42" s="58"/>
      <c r="J42" s="47"/>
      <c r="K42" s="47"/>
      <c r="L42" s="54"/>
      <c r="M42" s="47"/>
      <c r="N42" s="47"/>
      <c r="O42" s="47"/>
      <c r="P42" s="47"/>
      <c r="Q42" s="47"/>
      <c r="R42" s="47"/>
    </row>
    <row r="43" spans="1:57">
      <c r="I43" s="25"/>
    </row>
    <row r="59" spans="1:35">
      <c r="A59" s="3" t="s">
        <v>59</v>
      </c>
      <c r="B59" s="10" t="s">
        <v>12</v>
      </c>
      <c r="C59" s="10" t="s">
        <v>13</v>
      </c>
      <c r="D59" s="10" t="s">
        <v>14</v>
      </c>
      <c r="E59" s="10" t="s">
        <v>15</v>
      </c>
      <c r="F59" s="10" t="s">
        <v>16</v>
      </c>
      <c r="G59" s="10" t="s">
        <v>17</v>
      </c>
      <c r="H59" s="10" t="s">
        <v>18</v>
      </c>
      <c r="I59" s="10" t="s">
        <v>19</v>
      </c>
      <c r="J59" s="10" t="s">
        <v>20</v>
      </c>
      <c r="K59" s="10" t="s">
        <v>21</v>
      </c>
      <c r="L59" s="10" t="s">
        <v>22</v>
      </c>
      <c r="M59" s="10" t="s">
        <v>23</v>
      </c>
      <c r="N59" s="10" t="s">
        <v>24</v>
      </c>
      <c r="O59" s="10" t="s">
        <v>25</v>
      </c>
      <c r="P59" s="10" t="s">
        <v>26</v>
      </c>
      <c r="Q59" s="10" t="s">
        <v>27</v>
      </c>
      <c r="R59" s="10" t="s">
        <v>28</v>
      </c>
      <c r="S59" s="10" t="s">
        <v>29</v>
      </c>
      <c r="T59" s="10" t="s">
        <v>30</v>
      </c>
      <c r="U59" s="10" t="s">
        <v>31</v>
      </c>
      <c r="V59" s="10" t="s">
        <v>32</v>
      </c>
      <c r="W59" s="10" t="s">
        <v>33</v>
      </c>
      <c r="X59" s="10" t="s">
        <v>34</v>
      </c>
      <c r="Y59" s="10" t="s">
        <v>35</v>
      </c>
      <c r="Z59" s="10" t="s">
        <v>36</v>
      </c>
      <c r="AA59" s="10" t="s">
        <v>37</v>
      </c>
      <c r="AB59" s="10" t="s">
        <v>38</v>
      </c>
      <c r="AC59" s="10" t="s">
        <v>39</v>
      </c>
      <c r="AD59" s="10" t="s">
        <v>40</v>
      </c>
      <c r="AE59" s="10" t="s">
        <v>41</v>
      </c>
      <c r="AF59" s="10" t="s">
        <v>42</v>
      </c>
      <c r="AG59" s="10" t="s">
        <v>43</v>
      </c>
      <c r="AH59" s="10" t="s">
        <v>44</v>
      </c>
    </row>
    <row r="60" spans="1:35">
      <c r="A60" t="s">
        <v>45</v>
      </c>
      <c r="B60" s="2">
        <f>SUM($B61:B61)</f>
        <v>0</v>
      </c>
      <c r="C60" s="2">
        <f>SUM($B61:C61)</f>
        <v>0</v>
      </c>
      <c r="D60" s="2">
        <f>SUM($B61:D61)</f>
        <v>0</v>
      </c>
      <c r="E60" s="2">
        <f>SUM($B61:E61)</f>
        <v>578685.9</v>
      </c>
      <c r="F60" s="2">
        <f>SUM($B61:F61)</f>
        <v>1695563.7599999998</v>
      </c>
      <c r="G60" s="2">
        <f>SUM($B61:G61)</f>
        <v>2464354.8199999998</v>
      </c>
      <c r="H60" s="2">
        <f>SUM($B61:H61)</f>
        <v>3428817.5599999996</v>
      </c>
      <c r="I60" s="2">
        <f>SUM($B61:I61)</f>
        <v>4083338.5599999996</v>
      </c>
      <c r="J60" s="2">
        <f>SUM($B61:J61)</f>
        <v>6210201.5999999996</v>
      </c>
      <c r="K60" s="2">
        <f>SUM($B61:K61)</f>
        <v>8411874.5999999996</v>
      </c>
      <c r="L60" s="2">
        <f>SUM($B61:L61)</f>
        <v>9585784.5999999996</v>
      </c>
      <c r="M60" s="2">
        <f>SUM($B61:M61)</f>
        <v>12371382.6</v>
      </c>
      <c r="N60" s="2">
        <f>SUM($B61:N61)</f>
        <v>13048080.199999999</v>
      </c>
      <c r="O60" s="2">
        <f>SUM($B61:O61)</f>
        <v>13548080.199999999</v>
      </c>
      <c r="P60" s="2">
        <f>SUM($B61:P61)</f>
        <v>13739672.199999999</v>
      </c>
      <c r="Q60" s="2">
        <f>SUM($B61:Q61)</f>
        <v>13889672.199999999</v>
      </c>
      <c r="R60" s="2">
        <f>SUM($B61:R61)</f>
        <v>14039672.199999999</v>
      </c>
      <c r="S60" s="2">
        <f>SUM($B61:S61)</f>
        <v>14189672.199999999</v>
      </c>
      <c r="T60" s="2">
        <f>SUM($B61:T61)</f>
        <v>14339672.199999999</v>
      </c>
      <c r="U60" s="2">
        <f>SUM($B61:U61)</f>
        <v>14419672.199999999</v>
      </c>
      <c r="V60" s="2">
        <f>SUM($B61:V61)</f>
        <v>14499672.199999999</v>
      </c>
      <c r="W60" s="2">
        <f>SUM($B61:W61)</f>
        <v>14579672.199999999</v>
      </c>
      <c r="X60" s="2">
        <f>SUM($B61:X61)</f>
        <v>14659672.199999999</v>
      </c>
      <c r="Y60" s="2">
        <f>SUM($B61:Y61)</f>
        <v>14739672.199999999</v>
      </c>
      <c r="Z60" s="2">
        <f>SUM($B61:Z61)</f>
        <v>14819672.199999999</v>
      </c>
      <c r="AA60" s="2">
        <f>SUM($B61:AA61)</f>
        <v>14899672.199999999</v>
      </c>
      <c r="AB60" s="2">
        <f>SUM($B61:AB61)</f>
        <v>15006450.199999999</v>
      </c>
      <c r="AC60" s="2">
        <f>SUM($B61:AC61)</f>
        <v>16002803.299999999</v>
      </c>
      <c r="AD60" s="2">
        <f>SUM($B61:AD61)</f>
        <v>16002803.299999999</v>
      </c>
      <c r="AE60" s="2">
        <f>SUM($B61:AE61)</f>
        <v>16002803.299999999</v>
      </c>
      <c r="AF60" s="2">
        <f>SUM($B61:AF61)</f>
        <v>16002803.299999999</v>
      </c>
      <c r="AG60" s="2">
        <f>SUM($B61:AG61)</f>
        <v>16002803.299999999</v>
      </c>
      <c r="AH60" s="2">
        <f>SUM($B61:AH61)</f>
        <v>16002803.299999999</v>
      </c>
      <c r="AI60" s="2"/>
    </row>
    <row r="61" spans="1:35">
      <c r="A61" t="s">
        <v>46</v>
      </c>
      <c r="B61" s="13">
        <v>0</v>
      </c>
      <c r="C61" s="11"/>
      <c r="D61" s="11"/>
      <c r="E61" s="11">
        <f>E63</f>
        <v>578685.9</v>
      </c>
      <c r="F61" s="11">
        <f t="shared" ref="F61:N61" si="34">F63</f>
        <v>1116877.8599999999</v>
      </c>
      <c r="G61" s="11">
        <f t="shared" si="34"/>
        <v>768791.05999999994</v>
      </c>
      <c r="H61" s="11">
        <f t="shared" si="34"/>
        <v>964462.74</v>
      </c>
      <c r="I61" s="11">
        <f t="shared" si="34"/>
        <v>654521</v>
      </c>
      <c r="J61" s="11">
        <f t="shared" si="34"/>
        <v>2126863.04</v>
      </c>
      <c r="K61" s="11">
        <f t="shared" si="34"/>
        <v>2201673</v>
      </c>
      <c r="L61" s="11">
        <f t="shared" si="34"/>
        <v>1173910</v>
      </c>
      <c r="M61" s="11">
        <f t="shared" si="34"/>
        <v>2785598</v>
      </c>
      <c r="N61" s="11">
        <f t="shared" si="34"/>
        <v>676697.59999999998</v>
      </c>
      <c r="O61" s="11">
        <v>500000</v>
      </c>
      <c r="P61" s="11">
        <f>200000-8408</f>
        <v>191592</v>
      </c>
      <c r="Q61" s="11">
        <v>150000</v>
      </c>
      <c r="R61" s="11">
        <v>150000</v>
      </c>
      <c r="S61" s="11">
        <v>150000</v>
      </c>
      <c r="T61" s="11">
        <v>150000</v>
      </c>
      <c r="U61" s="11">
        <v>80000</v>
      </c>
      <c r="V61" s="11">
        <v>80000</v>
      </c>
      <c r="W61" s="11">
        <v>80000</v>
      </c>
      <c r="X61" s="11">
        <v>80000</v>
      </c>
      <c r="Y61" s="11">
        <v>80000</v>
      </c>
      <c r="Z61" s="11">
        <v>80000</v>
      </c>
      <c r="AA61" s="11">
        <v>80000</v>
      </c>
      <c r="AB61" s="11">
        <v>106778</v>
      </c>
      <c r="AC61" s="11">
        <v>996353.1</v>
      </c>
      <c r="AD61" s="11">
        <v>0</v>
      </c>
      <c r="AE61" s="11">
        <v>0</v>
      </c>
      <c r="AF61" s="11">
        <v>0</v>
      </c>
      <c r="AG61" s="11">
        <v>0</v>
      </c>
      <c r="AH61" s="11">
        <v>0</v>
      </c>
    </row>
    <row r="62" spans="1:35">
      <c r="A62" t="s">
        <v>47</v>
      </c>
      <c r="B62" s="2">
        <f>SUM($B63:B63)</f>
        <v>0</v>
      </c>
      <c r="C62" s="17">
        <f>SUM($B63:C63)</f>
        <v>0</v>
      </c>
      <c r="D62" s="17">
        <f>SUM($B63:D63)</f>
        <v>0</v>
      </c>
      <c r="E62" s="17">
        <f>SUM($B63:E63)</f>
        <v>578685.9</v>
      </c>
      <c r="F62" s="17">
        <f>E62+F63</f>
        <v>1695563.7599999998</v>
      </c>
      <c r="G62" s="17">
        <f>F62+G63</f>
        <v>2464354.8199999998</v>
      </c>
      <c r="H62" s="17">
        <f t="shared" ref="H62:O62" si="35">G62+H63</f>
        <v>3428817.5599999996</v>
      </c>
      <c r="I62" s="17">
        <f>H62+I63</f>
        <v>4083338.5599999996</v>
      </c>
      <c r="J62" s="17">
        <f t="shared" si="35"/>
        <v>6210201.5999999996</v>
      </c>
      <c r="K62" s="17">
        <f>J62+K63</f>
        <v>8411874.5999999996</v>
      </c>
      <c r="L62" s="17">
        <f t="shared" si="35"/>
        <v>9585784.5999999996</v>
      </c>
      <c r="M62" s="17">
        <f t="shared" si="35"/>
        <v>12371382.6</v>
      </c>
      <c r="N62" s="17">
        <f t="shared" si="35"/>
        <v>13048080.199999999</v>
      </c>
      <c r="O62" s="17">
        <f t="shared" si="35"/>
        <v>14163213.989999998</v>
      </c>
      <c r="P62" s="17">
        <f>SUM($B63:P63)</f>
        <v>14215479.329999998</v>
      </c>
      <c r="Q62" s="17">
        <f>SUM($B63:Q63)</f>
        <v>14487603.619999997</v>
      </c>
      <c r="R62" s="17">
        <f>SUM($B63:R63)</f>
        <v>14820010.919999998</v>
      </c>
      <c r="S62" s="17">
        <f>SUM($B63:S63)</f>
        <v>14896224.379999999</v>
      </c>
      <c r="T62" s="17">
        <f>SUM($B63:T63)</f>
        <v>15222735.609999999</v>
      </c>
      <c r="U62" s="17">
        <f>SUM($B63:U63)</f>
        <v>15222877.07</v>
      </c>
      <c r="V62" s="17">
        <f>SUM($B63:V63)</f>
        <v>15227664.530000001</v>
      </c>
      <c r="W62" s="17">
        <f>SUM($B63:W63)</f>
        <v>15228218.870000001</v>
      </c>
      <c r="X62" s="73">
        <v>15228219</v>
      </c>
      <c r="Y62" s="73">
        <v>15228219</v>
      </c>
      <c r="Z62" s="17">
        <f>SUM($B63:Z63)</f>
        <v>15228218.870000001</v>
      </c>
      <c r="AA62" s="17">
        <f>SUM($B63:AA63)</f>
        <v>15324127.620000001</v>
      </c>
      <c r="AB62" s="17">
        <f>SUM($B63:AB63)</f>
        <v>15368863.620000001</v>
      </c>
      <c r="AC62" s="17">
        <f>SUM($B63:AC63)</f>
        <v>15370128.080000002</v>
      </c>
      <c r="AD62" s="17">
        <f>SUM($B63:AD63)</f>
        <v>15372569.920000002</v>
      </c>
      <c r="AE62" s="17">
        <f>SUM($B63:AE63)</f>
        <v>15372569.920000002</v>
      </c>
      <c r="AF62" s="17">
        <f>SUM($B63:AF63)</f>
        <v>15372569.920000002</v>
      </c>
      <c r="AG62" s="17">
        <f>SUM($B63:AG63)</f>
        <v>15458844.920000002</v>
      </c>
      <c r="AH62" s="17">
        <f>SUM($B63:AH63)</f>
        <v>15458844.920000002</v>
      </c>
    </row>
    <row r="63" spans="1:35">
      <c r="A63" s="15" t="s">
        <v>48</v>
      </c>
      <c r="B63" s="13">
        <v>0</v>
      </c>
      <c r="C63" s="18">
        <v>0</v>
      </c>
      <c r="D63" s="18">
        <v>0</v>
      </c>
      <c r="E63" s="17">
        <v>578685.9</v>
      </c>
      <c r="F63" s="17">
        <v>1116877.8599999999</v>
      </c>
      <c r="G63" s="17">
        <v>768791.05999999994</v>
      </c>
      <c r="H63" s="17">
        <v>964462.74</v>
      </c>
      <c r="I63" s="17">
        <v>654521</v>
      </c>
      <c r="J63" s="17">
        <v>2126863.04</v>
      </c>
      <c r="K63" s="17">
        <v>2201673</v>
      </c>
      <c r="L63" s="17">
        <v>1173910</v>
      </c>
      <c r="M63" s="17">
        <v>2785598</v>
      </c>
      <c r="N63" s="17">
        <v>676697.59999999998</v>
      </c>
      <c r="O63" s="17">
        <v>1115133.79</v>
      </c>
      <c r="P63" s="17">
        <v>52265.34</v>
      </c>
      <c r="Q63" s="17">
        <v>272124.28999999998</v>
      </c>
      <c r="R63" s="17">
        <v>332407.3</v>
      </c>
      <c r="S63" s="17">
        <v>76213.460000000006</v>
      </c>
      <c r="T63" s="17">
        <v>326511.23</v>
      </c>
      <c r="U63" s="72">
        <v>141.46</v>
      </c>
      <c r="V63" s="17">
        <v>4787.46</v>
      </c>
      <c r="W63" s="17">
        <v>554.34</v>
      </c>
      <c r="X63" s="73">
        <v>0</v>
      </c>
      <c r="Y63" s="73">
        <v>0</v>
      </c>
      <c r="Z63" s="17">
        <v>0</v>
      </c>
      <c r="AA63" s="17">
        <v>95908.75</v>
      </c>
      <c r="AB63" s="72">
        <v>44736</v>
      </c>
      <c r="AC63" s="17">
        <v>1264.46</v>
      </c>
      <c r="AD63" s="17">
        <v>2441.84</v>
      </c>
      <c r="AE63" s="17">
        <v>0</v>
      </c>
      <c r="AF63" s="17">
        <v>0</v>
      </c>
      <c r="AG63" s="17">
        <v>86275</v>
      </c>
      <c r="AH63" s="17"/>
    </row>
    <row r="65" spans="1:34" s="35" customFormat="1">
      <c r="A65" s="43" t="s">
        <v>49</v>
      </c>
      <c r="I65" s="43" t="s">
        <v>60</v>
      </c>
      <c r="J65" s="44">
        <v>41765</v>
      </c>
      <c r="K65" s="44">
        <v>2947.87</v>
      </c>
      <c r="L65" s="45">
        <v>-744.53</v>
      </c>
      <c r="M65" s="46">
        <v>0</v>
      </c>
      <c r="N65" s="45">
        <v>-2203.34</v>
      </c>
      <c r="O65" s="46"/>
      <c r="P65" s="46"/>
      <c r="Q65" s="46"/>
      <c r="R65" s="46"/>
    </row>
    <row r="66" spans="1:34">
      <c r="I66" s="47" t="s">
        <v>61</v>
      </c>
      <c r="J66" s="48"/>
      <c r="K66" s="48">
        <v>1435248.01</v>
      </c>
      <c r="L66" s="48">
        <v>1552235.33</v>
      </c>
      <c r="M66" s="48">
        <v>1063965.04</v>
      </c>
      <c r="N66" s="49">
        <v>2797697.62</v>
      </c>
      <c r="O66" s="49">
        <v>833453.9</v>
      </c>
      <c r="P66" s="49">
        <v>1068421.24</v>
      </c>
      <c r="Q66" s="49">
        <v>130756.67</v>
      </c>
      <c r="R66" s="49">
        <v>739402.4</v>
      </c>
      <c r="AH66" s="2"/>
    </row>
    <row r="67" spans="1:34">
      <c r="G67" s="2"/>
      <c r="H67" s="13"/>
      <c r="I67" s="47" t="s">
        <v>62</v>
      </c>
      <c r="J67" s="48"/>
      <c r="K67" s="48">
        <v>209025.97</v>
      </c>
      <c r="L67" s="48">
        <v>135163.18</v>
      </c>
      <c r="M67" s="48">
        <v>211341</v>
      </c>
      <c r="N67" s="49">
        <v>137086.68</v>
      </c>
      <c r="O67" s="49">
        <v>1837.5</v>
      </c>
      <c r="P67" s="49">
        <v>7458.08</v>
      </c>
      <c r="Q67" s="47"/>
      <c r="R67" s="49">
        <v>2809.67</v>
      </c>
    </row>
    <row r="68" spans="1:34" s="4" customFormat="1">
      <c r="I68" s="50" t="s">
        <v>63</v>
      </c>
      <c r="J68" s="51">
        <f>SUM(J65:J67)</f>
        <v>41765</v>
      </c>
      <c r="K68" s="51">
        <f t="shared" ref="K68:R68" si="36">SUM(K65:K67)</f>
        <v>1647221.85</v>
      </c>
      <c r="L68" s="51">
        <f t="shared" si="36"/>
        <v>1686653.98</v>
      </c>
      <c r="M68" s="51">
        <f t="shared" si="36"/>
        <v>1275306.04</v>
      </c>
      <c r="N68" s="51">
        <f t="shared" si="36"/>
        <v>2932580.9600000004</v>
      </c>
      <c r="O68" s="51">
        <f t="shared" si="36"/>
        <v>835291.4</v>
      </c>
      <c r="P68" s="51">
        <f t="shared" si="36"/>
        <v>1075879.32</v>
      </c>
      <c r="Q68" s="51">
        <f t="shared" si="36"/>
        <v>130756.67</v>
      </c>
      <c r="R68" s="51">
        <f t="shared" si="36"/>
        <v>742212.07000000007</v>
      </c>
    </row>
    <row r="69" spans="1:34">
      <c r="I69" s="52"/>
      <c r="J69" s="47"/>
      <c r="K69" s="47"/>
      <c r="L69" s="47"/>
      <c r="M69" s="47"/>
      <c r="N69" s="47"/>
      <c r="O69" s="47"/>
      <c r="P69" s="47"/>
      <c r="Q69" s="47"/>
      <c r="R69" s="47"/>
    </row>
    <row r="70" spans="1:34">
      <c r="I70" s="30"/>
    </row>
    <row r="71" spans="1:34">
      <c r="H71" s="2"/>
    </row>
    <row r="72" spans="1:34">
      <c r="AE72" s="2"/>
    </row>
    <row r="89" spans="1:34">
      <c r="A89" s="3" t="s">
        <v>64</v>
      </c>
      <c r="B89" s="10" t="s">
        <v>12</v>
      </c>
      <c r="C89" s="10" t="s">
        <v>13</v>
      </c>
      <c r="D89" s="10" t="s">
        <v>14</v>
      </c>
      <c r="E89" s="10" t="s">
        <v>15</v>
      </c>
      <c r="F89" s="10" t="s">
        <v>16</v>
      </c>
      <c r="G89" s="10" t="s">
        <v>17</v>
      </c>
      <c r="H89" s="10" t="s">
        <v>18</v>
      </c>
      <c r="I89" s="10" t="s">
        <v>19</v>
      </c>
      <c r="J89" s="10" t="s">
        <v>20</v>
      </c>
      <c r="K89" s="10" t="s">
        <v>21</v>
      </c>
      <c r="L89" s="10" t="s">
        <v>22</v>
      </c>
      <c r="M89" s="10" t="s">
        <v>23</v>
      </c>
      <c r="N89" s="10" t="s">
        <v>24</v>
      </c>
      <c r="O89" s="10" t="s">
        <v>25</v>
      </c>
      <c r="P89" s="10" t="s">
        <v>26</v>
      </c>
      <c r="Q89" s="10" t="s">
        <v>27</v>
      </c>
      <c r="R89" s="10" t="s">
        <v>28</v>
      </c>
      <c r="S89" s="10" t="s">
        <v>29</v>
      </c>
      <c r="T89" s="10" t="s">
        <v>30</v>
      </c>
      <c r="U89" s="10" t="s">
        <v>31</v>
      </c>
      <c r="V89" s="10" t="s">
        <v>32</v>
      </c>
      <c r="W89" s="10" t="s">
        <v>33</v>
      </c>
      <c r="X89" s="10" t="s">
        <v>34</v>
      </c>
      <c r="Y89" s="10" t="s">
        <v>35</v>
      </c>
      <c r="Z89" s="10" t="s">
        <v>36</v>
      </c>
      <c r="AA89" s="10" t="s">
        <v>37</v>
      </c>
      <c r="AB89" s="10" t="s">
        <v>38</v>
      </c>
      <c r="AC89" s="10" t="s">
        <v>39</v>
      </c>
      <c r="AD89" s="10" t="s">
        <v>40</v>
      </c>
      <c r="AE89" s="10" t="s">
        <v>41</v>
      </c>
      <c r="AF89" s="10" t="s">
        <v>42</v>
      </c>
      <c r="AG89" s="10" t="s">
        <v>43</v>
      </c>
      <c r="AH89" s="10" t="s">
        <v>44</v>
      </c>
    </row>
    <row r="90" spans="1:34">
      <c r="A90" t="s">
        <v>45</v>
      </c>
      <c r="B90" s="2">
        <f>SUM($B$91:B91)</f>
        <v>0</v>
      </c>
      <c r="C90" s="2">
        <f>SUM($B$91:C91)</f>
        <v>0</v>
      </c>
      <c r="D90" s="2">
        <f>SUM($B$91:D91)</f>
        <v>0</v>
      </c>
      <c r="E90" s="2">
        <f>SUM($B$91:E91)</f>
        <v>855968.9</v>
      </c>
      <c r="F90" s="2">
        <f>SUM($B$91:F91)</f>
        <v>2559846.7599999998</v>
      </c>
      <c r="G90" s="2">
        <f>SUM($B$91:G91)</f>
        <v>4891580.3899999997</v>
      </c>
      <c r="H90" s="2">
        <f>SUM($B$91:H91)</f>
        <v>8883175.129999999</v>
      </c>
      <c r="I90" s="2">
        <f>SUM($B$91:I91)</f>
        <v>15144005.129999999</v>
      </c>
      <c r="J90" s="2">
        <f>SUM($B$91:J91)</f>
        <v>24575261.169999998</v>
      </c>
      <c r="K90" s="2">
        <f>SUM($B$91:K91)</f>
        <v>37337324.170000002</v>
      </c>
      <c r="L90" s="2">
        <f>SUM($B$91:L91)</f>
        <v>52832738.170000002</v>
      </c>
      <c r="M90" s="2">
        <f>SUM($B$91:M91)</f>
        <v>69532788.170000002</v>
      </c>
      <c r="N90" s="2">
        <f>SUM($B$91:N91)</f>
        <v>88376707.770000011</v>
      </c>
      <c r="O90" s="2">
        <f>SUM($B$91:O91)</f>
        <v>98669559.30583334</v>
      </c>
      <c r="P90" s="2">
        <f>SUM($B$91:P91)</f>
        <v>108654002.84166667</v>
      </c>
      <c r="Q90" s="2">
        <f>SUM($B$91:Q91)</f>
        <v>118596854.3775</v>
      </c>
      <c r="R90" s="2">
        <f>SUM($B$91:R91)</f>
        <v>128539705.91333333</v>
      </c>
      <c r="S90" s="2">
        <f>SUM($B$91:S91)</f>
        <v>138482557.44916666</v>
      </c>
      <c r="T90" s="2">
        <f>SUM($B$91:T91)</f>
        <v>148425408.98499998</v>
      </c>
      <c r="U90" s="2">
        <f>SUM($B$91:U91)</f>
        <v>154959477.98499998</v>
      </c>
      <c r="V90" s="2">
        <f>SUM($B$91:V91)</f>
        <v>161493546.98499998</v>
      </c>
      <c r="W90" s="2">
        <f>SUM($B$91:W91)</f>
        <v>168027615.98499998</v>
      </c>
      <c r="X90" s="2">
        <f>SUM($B$91:X91)</f>
        <v>176561684.98499998</v>
      </c>
      <c r="Y90" s="2">
        <f>SUM($B$91:Y91)</f>
        <v>185095753.98499998</v>
      </c>
      <c r="Z90" s="2">
        <f>SUM($B$91:Z91)</f>
        <v>193629824.98499998</v>
      </c>
      <c r="AA90" s="2">
        <f>SUM($B$91:AA91)</f>
        <v>202163895.98499998</v>
      </c>
      <c r="AB90" s="2">
        <f>SUM($B$91:AB91)</f>
        <v>210724744.98499998</v>
      </c>
      <c r="AC90" s="2">
        <f>SUM($B$91:AC91)</f>
        <v>220175169.08499998</v>
      </c>
      <c r="AD90" s="2">
        <f>SUM($B$91:AD91)</f>
        <v>227629240.08499998</v>
      </c>
      <c r="AE90" s="2">
        <f>SUM($B$91:AE91)</f>
        <v>231655291.86499998</v>
      </c>
      <c r="AF90" s="2">
        <f>SUM($B$91:AF91)</f>
        <v>232155291.86499998</v>
      </c>
      <c r="AG90" s="2">
        <f>SUM($B$91:AG91)</f>
        <v>232155291.86499998</v>
      </c>
      <c r="AH90" s="2">
        <f>SUM($B$91:AH91)</f>
        <v>232155291.86499998</v>
      </c>
    </row>
    <row r="91" spans="1:34">
      <c r="A91" t="s">
        <v>46</v>
      </c>
      <c r="B91" s="13">
        <f t="shared" ref="B91:S91" si="37">SUM(B61,B32,B4)</f>
        <v>0</v>
      </c>
      <c r="C91" s="12">
        <f t="shared" si="37"/>
        <v>0</v>
      </c>
      <c r="D91" s="12">
        <f t="shared" si="37"/>
        <v>0</v>
      </c>
      <c r="E91" s="12">
        <f t="shared" si="37"/>
        <v>855968.9</v>
      </c>
      <c r="F91" s="12">
        <f t="shared" si="37"/>
        <v>1703877.8599999999</v>
      </c>
      <c r="G91" s="12">
        <f t="shared" si="37"/>
        <v>2331733.63</v>
      </c>
      <c r="H91" s="12">
        <f t="shared" si="37"/>
        <v>3991594.74</v>
      </c>
      <c r="I91" s="12">
        <f t="shared" si="37"/>
        <v>6260830</v>
      </c>
      <c r="J91" s="12">
        <f t="shared" si="37"/>
        <v>9431256.0399999991</v>
      </c>
      <c r="K91" s="12">
        <f t="shared" si="37"/>
        <v>12762063</v>
      </c>
      <c r="L91" s="12">
        <f t="shared" si="37"/>
        <v>15495414</v>
      </c>
      <c r="M91" s="12">
        <f t="shared" si="37"/>
        <v>16700050</v>
      </c>
      <c r="N91" s="12">
        <f t="shared" si="37"/>
        <v>18843919.600000001</v>
      </c>
      <c r="O91" s="12">
        <f t="shared" si="37"/>
        <v>10292851.535833335</v>
      </c>
      <c r="P91" s="12">
        <f t="shared" si="37"/>
        <v>9984443.5358333346</v>
      </c>
      <c r="Q91" s="12">
        <f t="shared" si="37"/>
        <v>9942851.5358333346</v>
      </c>
      <c r="R91" s="12">
        <f t="shared" si="37"/>
        <v>9942851.5358333346</v>
      </c>
      <c r="S91" s="12">
        <f t="shared" si="37"/>
        <v>9942851.5358333346</v>
      </c>
      <c r="T91" s="12">
        <f t="shared" ref="T91:AH91" si="38">SUM(T4,T32,T61)</f>
        <v>9942851.5358333346</v>
      </c>
      <c r="U91" s="12">
        <f t="shared" si="38"/>
        <v>6534069</v>
      </c>
      <c r="V91" s="12">
        <f t="shared" si="38"/>
        <v>6534069</v>
      </c>
      <c r="W91" s="12">
        <f t="shared" si="38"/>
        <v>6534069</v>
      </c>
      <c r="X91" s="12">
        <f t="shared" si="38"/>
        <v>8534069</v>
      </c>
      <c r="Y91" s="12">
        <f t="shared" si="38"/>
        <v>8534069</v>
      </c>
      <c r="Z91" s="12">
        <f t="shared" si="38"/>
        <v>8534071</v>
      </c>
      <c r="AA91" s="12">
        <f t="shared" si="38"/>
        <v>8534071</v>
      </c>
      <c r="AB91" s="12">
        <f t="shared" si="38"/>
        <v>8560849</v>
      </c>
      <c r="AC91" s="12">
        <f t="shared" si="38"/>
        <v>9450424.0999999996</v>
      </c>
      <c r="AD91" s="12">
        <f t="shared" si="38"/>
        <v>7454071</v>
      </c>
      <c r="AE91" s="12">
        <f t="shared" si="38"/>
        <v>4026051.78</v>
      </c>
      <c r="AF91" s="12">
        <f t="shared" si="38"/>
        <v>500000</v>
      </c>
      <c r="AG91" s="12">
        <f t="shared" si="38"/>
        <v>0</v>
      </c>
      <c r="AH91" s="12">
        <f t="shared" si="38"/>
        <v>0</v>
      </c>
    </row>
    <row r="92" spans="1:34">
      <c r="A92" t="s">
        <v>47</v>
      </c>
      <c r="B92" s="2">
        <f>SUM($B93:B93)</f>
        <v>0</v>
      </c>
      <c r="C92" s="17">
        <f>B92+C93</f>
        <v>0</v>
      </c>
      <c r="D92" s="17">
        <f t="shared" ref="D92:W92" si="39">C92+D93</f>
        <v>0</v>
      </c>
      <c r="E92" s="17">
        <f t="shared" si="39"/>
        <v>855968.9</v>
      </c>
      <c r="F92" s="17">
        <f t="shared" si="39"/>
        <v>2559846.7599999998</v>
      </c>
      <c r="G92" s="17">
        <f t="shared" si="39"/>
        <v>4891580.3899999997</v>
      </c>
      <c r="H92" s="17">
        <f t="shared" si="39"/>
        <v>8883175.129999999</v>
      </c>
      <c r="I92" s="17">
        <f>H92+I93</f>
        <v>15144005.129999999</v>
      </c>
      <c r="J92" s="17">
        <f t="shared" si="39"/>
        <v>27079627.189999998</v>
      </c>
      <c r="K92" s="17">
        <f>J92+K93</f>
        <v>39841690.189999998</v>
      </c>
      <c r="L92" s="17">
        <f t="shared" si="39"/>
        <v>52743413.739999995</v>
      </c>
      <c r="M92" s="17">
        <f t="shared" si="39"/>
        <v>69434301.699999988</v>
      </c>
      <c r="N92" s="17">
        <f t="shared" si="39"/>
        <v>87976085.299999982</v>
      </c>
      <c r="O92" s="17">
        <f t="shared" si="39"/>
        <v>102045470.47999999</v>
      </c>
      <c r="P92" s="17">
        <f t="shared" si="39"/>
        <v>113304980.63</v>
      </c>
      <c r="Q92" s="17">
        <f t="shared" si="39"/>
        <v>125420001.55</v>
      </c>
      <c r="R92" s="17">
        <f t="shared" si="39"/>
        <v>131822526.3</v>
      </c>
      <c r="S92" s="17">
        <f t="shared" si="39"/>
        <v>138510840.12</v>
      </c>
      <c r="T92" s="17">
        <f t="shared" si="39"/>
        <v>148800802.34999999</v>
      </c>
      <c r="U92" s="17">
        <f t="shared" si="39"/>
        <v>154171389.97</v>
      </c>
      <c r="V92" s="17">
        <f t="shared" si="39"/>
        <v>172971963.87</v>
      </c>
      <c r="W92" s="17">
        <f t="shared" si="39"/>
        <v>190954043.28</v>
      </c>
      <c r="X92" s="17">
        <v>0</v>
      </c>
      <c r="Y92" s="17">
        <v>0</v>
      </c>
      <c r="Z92" s="17">
        <v>0</v>
      </c>
      <c r="AA92" s="17">
        <v>0</v>
      </c>
      <c r="AB92" s="17">
        <v>0</v>
      </c>
      <c r="AC92" s="17">
        <v>0</v>
      </c>
      <c r="AD92" s="17">
        <v>0</v>
      </c>
      <c r="AE92" s="17">
        <v>0</v>
      </c>
      <c r="AF92" s="17">
        <v>0</v>
      </c>
      <c r="AG92" s="17">
        <v>0</v>
      </c>
      <c r="AH92" s="17">
        <v>0</v>
      </c>
    </row>
    <row r="93" spans="1:34">
      <c r="A93" s="15" t="s">
        <v>48</v>
      </c>
      <c r="B93" s="13">
        <f t="shared" ref="B93:AA93" si="40">SUM(B63,B34,B6)</f>
        <v>0</v>
      </c>
      <c r="C93" s="12">
        <f t="shared" si="40"/>
        <v>0</v>
      </c>
      <c r="D93" s="12">
        <f t="shared" si="40"/>
        <v>0</v>
      </c>
      <c r="E93" s="12">
        <f t="shared" si="40"/>
        <v>855968.9</v>
      </c>
      <c r="F93" s="12">
        <f t="shared" si="40"/>
        <v>1703877.8599999999</v>
      </c>
      <c r="G93" s="12">
        <f t="shared" si="40"/>
        <v>2331733.63</v>
      </c>
      <c r="H93" s="12">
        <f t="shared" si="40"/>
        <v>3991594.74</v>
      </c>
      <c r="I93" s="12">
        <f t="shared" si="40"/>
        <v>6260830</v>
      </c>
      <c r="J93" s="12">
        <f t="shared" si="40"/>
        <v>11935622.059999999</v>
      </c>
      <c r="K93" s="12">
        <f t="shared" si="40"/>
        <v>12762063</v>
      </c>
      <c r="L93" s="12">
        <f t="shared" si="40"/>
        <v>12901723.550000001</v>
      </c>
      <c r="M93" s="12">
        <f t="shared" si="40"/>
        <v>16690887.960000001</v>
      </c>
      <c r="N93" s="12">
        <f t="shared" si="40"/>
        <v>18541783.600000001</v>
      </c>
      <c r="O93" s="12">
        <f t="shared" si="40"/>
        <v>14069385.18</v>
      </c>
      <c r="P93" s="12">
        <f t="shared" si="40"/>
        <v>11259510.15</v>
      </c>
      <c r="Q93" s="12">
        <f t="shared" si="40"/>
        <v>12115020.92</v>
      </c>
      <c r="R93" s="12">
        <f t="shared" si="40"/>
        <v>6402524.75</v>
      </c>
      <c r="S93" s="12">
        <f t="shared" si="40"/>
        <v>6688313.8200000003</v>
      </c>
      <c r="T93" s="12">
        <f t="shared" si="40"/>
        <v>10289962.23</v>
      </c>
      <c r="U93" s="12">
        <f t="shared" si="40"/>
        <v>5370587.6200000001</v>
      </c>
      <c r="V93" s="12">
        <f t="shared" si="40"/>
        <v>18800573.899999999</v>
      </c>
      <c r="W93" s="12">
        <f t="shared" si="40"/>
        <v>17982079.41</v>
      </c>
      <c r="X93" s="12">
        <f t="shared" si="40"/>
        <v>2688406</v>
      </c>
      <c r="Y93" s="12">
        <f t="shared" si="40"/>
        <v>21630144</v>
      </c>
      <c r="Z93" s="12">
        <f t="shared" si="40"/>
        <v>8605755.0999999996</v>
      </c>
      <c r="AA93" s="12">
        <f t="shared" si="40"/>
        <v>5896192.9000000004</v>
      </c>
      <c r="AB93" s="76">
        <v>1257096</v>
      </c>
      <c r="AC93" s="12">
        <f>SUM(AC63,AC34,AC6)</f>
        <v>2233635.61</v>
      </c>
      <c r="AD93" s="12">
        <f t="shared" ref="AD93:AH93" si="41">SUM(AD63,AD34,AD6)</f>
        <v>1315750.22</v>
      </c>
      <c r="AE93" s="12">
        <v>-8950699.8499999996</v>
      </c>
      <c r="AF93" s="12">
        <f t="shared" si="41"/>
        <v>-31</v>
      </c>
      <c r="AG93" s="12">
        <f t="shared" si="41"/>
        <v>86393.94</v>
      </c>
      <c r="AH93" s="12">
        <f t="shared" si="41"/>
        <v>0</v>
      </c>
    </row>
    <row r="95" spans="1:34" s="50" customFormat="1">
      <c r="A95" s="50" t="s">
        <v>49</v>
      </c>
      <c r="J95" s="63">
        <v>2035572.08</v>
      </c>
      <c r="K95" s="63">
        <v>1829937.42</v>
      </c>
      <c r="L95" s="63">
        <v>12482110.24</v>
      </c>
      <c r="M95" s="63">
        <v>12386644.560000001</v>
      </c>
      <c r="N95" s="63">
        <v>16331262.34</v>
      </c>
      <c r="O95" s="63">
        <v>19571835.890000001</v>
      </c>
      <c r="P95" s="63">
        <v>14185763.82</v>
      </c>
      <c r="Q95" s="63">
        <v>14799265.83</v>
      </c>
      <c r="R95" s="63">
        <v>9188278.1099999994</v>
      </c>
    </row>
    <row r="96" spans="1:34" hidden="1"/>
    <row r="97" spans="33:33" hidden="1"/>
    <row r="103" spans="33:33">
      <c r="AG103" s="2"/>
    </row>
  </sheetData>
  <pageMargins left="0.25" right="0.25" top="0.75" bottom="0.75" header="0.3" footer="0.3"/>
  <pageSetup paperSize="5" scale="31" fitToHeight="0" orientation="landscape" r:id="rId1"/>
  <rowBreaks count="1" manualBreakCount="1">
    <brk id="8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3:AH113"/>
  <sheetViews>
    <sheetView zoomScale="75" zoomScaleNormal="75" zoomScaleSheetLayoutView="100" workbookViewId="0">
      <selection activeCell="AG73" sqref="AG73"/>
    </sheetView>
  </sheetViews>
  <sheetFormatPr defaultRowHeight="14.45"/>
  <cols>
    <col min="1" max="1" width="115.28515625" customWidth="1"/>
    <col min="2" max="2" width="7.85546875" bestFit="1" customWidth="1"/>
    <col min="3" max="4" width="7.7109375" bestFit="1" customWidth="1"/>
    <col min="5" max="5" width="6.7109375" bestFit="1" customWidth="1"/>
    <col min="6" max="7" width="7.7109375" style="40" bestFit="1" customWidth="1"/>
    <col min="8" max="8" width="7.85546875" style="40" bestFit="1" customWidth="1"/>
    <col min="9" max="9" width="6.85546875" style="40" bestFit="1" customWidth="1"/>
    <col min="10" max="10" width="7.85546875" style="37" bestFit="1" customWidth="1"/>
    <col min="11" max="11" width="7.7109375" style="37" bestFit="1" customWidth="1"/>
    <col min="12" max="12" width="7.85546875" style="37" bestFit="1" customWidth="1"/>
    <col min="13" max="13" width="6.7109375" style="37" bestFit="1" customWidth="1"/>
    <col min="14" max="14" width="7.85546875" style="37" bestFit="1" customWidth="1"/>
    <col min="15" max="15" width="7.85546875" style="40" bestFit="1" customWidth="1"/>
    <col min="16" max="16" width="7.85546875" bestFit="1" customWidth="1"/>
    <col min="17" max="17" width="6.85546875" style="40" bestFit="1" customWidth="1"/>
    <col min="18" max="20" width="7.85546875" bestFit="1" customWidth="1"/>
    <col min="21" max="21" width="6.85546875" bestFit="1" customWidth="1"/>
    <col min="22" max="24" width="7.85546875" bestFit="1" customWidth="1"/>
    <col min="25" max="25" width="6.85546875" bestFit="1" customWidth="1"/>
    <col min="26" max="28" width="7.85546875" bestFit="1" customWidth="1"/>
    <col min="29" max="29" width="6.85546875" bestFit="1" customWidth="1"/>
    <col min="30" max="32" width="7.85546875" bestFit="1" customWidth="1"/>
    <col min="33" max="33" width="6.85546875" bestFit="1" customWidth="1"/>
    <col min="34" max="34" width="7.85546875" bestFit="1" customWidth="1"/>
  </cols>
  <sheetData>
    <row r="3" spans="1:34">
      <c r="A3" s="3" t="s">
        <v>65</v>
      </c>
      <c r="B3" s="39" t="s">
        <v>12</v>
      </c>
      <c r="C3" s="39" t="s">
        <v>13</v>
      </c>
      <c r="D3" s="39" t="s">
        <v>14</v>
      </c>
      <c r="E3" s="39" t="s">
        <v>15</v>
      </c>
      <c r="F3" s="39" t="s">
        <v>16</v>
      </c>
      <c r="G3" s="39" t="s">
        <v>17</v>
      </c>
      <c r="H3" s="39" t="s">
        <v>18</v>
      </c>
      <c r="I3" s="39" t="s">
        <v>19</v>
      </c>
      <c r="J3" s="39" t="s">
        <v>20</v>
      </c>
      <c r="K3" s="39" t="s">
        <v>21</v>
      </c>
      <c r="L3" s="39" t="s">
        <v>22</v>
      </c>
      <c r="M3" s="39" t="s">
        <v>23</v>
      </c>
      <c r="N3" s="39" t="s">
        <v>24</v>
      </c>
      <c r="O3" s="39" t="s">
        <v>25</v>
      </c>
      <c r="P3" s="39" t="s">
        <v>26</v>
      </c>
      <c r="Q3" s="39" t="s">
        <v>27</v>
      </c>
      <c r="R3" s="10" t="s">
        <v>28</v>
      </c>
      <c r="S3" s="10" t="s">
        <v>29</v>
      </c>
      <c r="T3" s="10" t="s">
        <v>30</v>
      </c>
      <c r="U3" s="10" t="s">
        <v>31</v>
      </c>
      <c r="V3" s="10" t="s">
        <v>32</v>
      </c>
      <c r="W3" s="10" t="s">
        <v>33</v>
      </c>
      <c r="X3" s="10" t="s">
        <v>34</v>
      </c>
      <c r="Y3" s="10" t="s">
        <v>35</v>
      </c>
      <c r="Z3" s="10" t="s">
        <v>36</v>
      </c>
      <c r="AA3" s="10" t="s">
        <v>37</v>
      </c>
      <c r="AB3" s="10" t="s">
        <v>38</v>
      </c>
      <c r="AC3" s="10" t="s">
        <v>39</v>
      </c>
      <c r="AD3" s="10" t="s">
        <v>40</v>
      </c>
      <c r="AE3" s="10" t="s">
        <v>41</v>
      </c>
      <c r="AF3" s="10" t="s">
        <v>42</v>
      </c>
      <c r="AG3" s="10" t="s">
        <v>43</v>
      </c>
      <c r="AH3" s="10" t="s">
        <v>44</v>
      </c>
    </row>
    <row r="4" spans="1:34">
      <c r="A4" s="6" t="s">
        <v>66</v>
      </c>
      <c r="B4">
        <f>SUM($B5:B5)</f>
        <v>0</v>
      </c>
      <c r="C4">
        <f>B4+C5</f>
        <v>0</v>
      </c>
      <c r="D4">
        <f>C4+D5</f>
        <v>0</v>
      </c>
      <c r="E4">
        <f t="shared" ref="E4:AH4" si="0">D4+E5</f>
        <v>0</v>
      </c>
      <c r="F4">
        <f t="shared" si="0"/>
        <v>0</v>
      </c>
      <c r="G4">
        <f t="shared" si="0"/>
        <v>0</v>
      </c>
      <c r="H4">
        <f t="shared" si="0"/>
        <v>0</v>
      </c>
      <c r="I4">
        <f t="shared" si="0"/>
        <v>0</v>
      </c>
      <c r="J4">
        <f t="shared" si="0"/>
        <v>0</v>
      </c>
      <c r="K4">
        <f t="shared" si="0"/>
        <v>0</v>
      </c>
      <c r="L4">
        <f t="shared" si="0"/>
        <v>0</v>
      </c>
      <c r="M4">
        <f t="shared" si="0"/>
        <v>0</v>
      </c>
      <c r="N4">
        <f t="shared" si="0"/>
        <v>0</v>
      </c>
      <c r="O4">
        <f t="shared" si="0"/>
        <v>0</v>
      </c>
      <c r="P4">
        <f t="shared" si="0"/>
        <v>0</v>
      </c>
      <c r="Q4">
        <f t="shared" si="0"/>
        <v>0</v>
      </c>
      <c r="R4">
        <f t="shared" si="0"/>
        <v>0</v>
      </c>
      <c r="S4">
        <f t="shared" si="0"/>
        <v>0</v>
      </c>
      <c r="T4">
        <f t="shared" si="0"/>
        <v>0</v>
      </c>
      <c r="U4">
        <f t="shared" si="0"/>
        <v>0</v>
      </c>
      <c r="V4">
        <f t="shared" si="0"/>
        <v>20</v>
      </c>
      <c r="W4">
        <f t="shared" si="0"/>
        <v>40</v>
      </c>
      <c r="X4">
        <f t="shared" si="0"/>
        <v>60</v>
      </c>
      <c r="Y4">
        <f t="shared" si="0"/>
        <v>90</v>
      </c>
      <c r="Z4">
        <f t="shared" si="0"/>
        <v>120</v>
      </c>
      <c r="AA4">
        <f t="shared" si="0"/>
        <v>140</v>
      </c>
      <c r="AB4">
        <f t="shared" si="0"/>
        <v>140</v>
      </c>
      <c r="AC4">
        <f t="shared" si="0"/>
        <v>140</v>
      </c>
      <c r="AD4">
        <f t="shared" si="0"/>
        <v>140</v>
      </c>
      <c r="AE4">
        <f t="shared" si="0"/>
        <v>140</v>
      </c>
      <c r="AF4">
        <f t="shared" si="0"/>
        <v>140</v>
      </c>
      <c r="AG4">
        <f t="shared" si="0"/>
        <v>140</v>
      </c>
      <c r="AH4">
        <f t="shared" si="0"/>
        <v>140</v>
      </c>
    </row>
    <row r="5" spans="1:34">
      <c r="A5" s="5" t="s">
        <v>67</v>
      </c>
      <c r="B5">
        <v>0</v>
      </c>
      <c r="C5" s="7">
        <v>0</v>
      </c>
      <c r="D5" s="7">
        <v>0</v>
      </c>
      <c r="E5" s="7">
        <v>0</v>
      </c>
      <c r="F5" s="7">
        <v>0</v>
      </c>
      <c r="G5" s="7">
        <v>0</v>
      </c>
      <c r="H5" s="7">
        <v>0</v>
      </c>
      <c r="I5" s="7">
        <v>0</v>
      </c>
      <c r="J5" s="7">
        <v>0</v>
      </c>
      <c r="K5" s="7">
        <v>0</v>
      </c>
      <c r="L5" s="7">
        <v>0</v>
      </c>
      <c r="M5" s="7">
        <v>0</v>
      </c>
      <c r="N5" s="7">
        <v>0</v>
      </c>
      <c r="O5" s="7">
        <v>0</v>
      </c>
      <c r="P5" s="7">
        <v>0</v>
      </c>
      <c r="Q5" s="7">
        <v>0</v>
      </c>
      <c r="R5" s="7">
        <v>0</v>
      </c>
      <c r="S5" s="7">
        <v>0</v>
      </c>
      <c r="T5" s="7">
        <v>0</v>
      </c>
      <c r="U5" s="7">
        <v>0</v>
      </c>
      <c r="V5" s="7">
        <v>20</v>
      </c>
      <c r="W5" s="7">
        <v>20</v>
      </c>
      <c r="X5" s="7">
        <v>20</v>
      </c>
      <c r="Y5" s="7">
        <v>30</v>
      </c>
      <c r="Z5" s="7">
        <v>30</v>
      </c>
      <c r="AA5" s="7">
        <v>20</v>
      </c>
      <c r="AB5" s="7">
        <v>0</v>
      </c>
      <c r="AC5" s="7">
        <v>0</v>
      </c>
      <c r="AD5" s="7">
        <v>0</v>
      </c>
      <c r="AE5" s="7">
        <v>0</v>
      </c>
      <c r="AF5" s="7">
        <v>0</v>
      </c>
      <c r="AG5" s="7">
        <v>0</v>
      </c>
      <c r="AH5" s="7">
        <v>0</v>
      </c>
    </row>
    <row r="6" spans="1:34">
      <c r="A6" s="5" t="s">
        <v>68</v>
      </c>
      <c r="B6">
        <f>SUM($B7:B7)</f>
        <v>0</v>
      </c>
      <c r="C6" s="14">
        <f>B6+C7</f>
        <v>0</v>
      </c>
      <c r="D6" s="14">
        <f t="shared" ref="D6:AH6" si="1">C6+D7</f>
        <v>0</v>
      </c>
      <c r="E6" s="14">
        <f t="shared" si="1"/>
        <v>0</v>
      </c>
      <c r="F6" s="42">
        <f t="shared" si="1"/>
        <v>0</v>
      </c>
      <c r="G6" s="14">
        <f t="shared" si="1"/>
        <v>0</v>
      </c>
      <c r="H6" s="14">
        <f t="shared" si="1"/>
        <v>0</v>
      </c>
      <c r="I6" s="14">
        <f t="shared" si="1"/>
        <v>0</v>
      </c>
      <c r="J6" s="14">
        <f t="shared" si="1"/>
        <v>0</v>
      </c>
      <c r="K6" s="14">
        <f t="shared" si="1"/>
        <v>0</v>
      </c>
      <c r="L6" s="14">
        <f t="shared" si="1"/>
        <v>0</v>
      </c>
      <c r="M6" s="14">
        <f t="shared" si="1"/>
        <v>0</v>
      </c>
      <c r="N6" s="14">
        <f t="shared" si="1"/>
        <v>0</v>
      </c>
      <c r="O6" s="14">
        <f t="shared" si="1"/>
        <v>0</v>
      </c>
      <c r="P6" s="14">
        <f t="shared" si="1"/>
        <v>0</v>
      </c>
      <c r="Q6" s="14">
        <f t="shared" si="1"/>
        <v>0</v>
      </c>
      <c r="R6" s="14">
        <f t="shared" si="1"/>
        <v>0</v>
      </c>
      <c r="S6" s="14">
        <f t="shared" si="1"/>
        <v>0</v>
      </c>
      <c r="T6" s="14">
        <f t="shared" si="1"/>
        <v>0</v>
      </c>
      <c r="U6" s="14">
        <f t="shared" si="1"/>
        <v>0</v>
      </c>
      <c r="V6" s="14">
        <f t="shared" si="1"/>
        <v>0</v>
      </c>
      <c r="W6" s="14">
        <f t="shared" si="1"/>
        <v>0</v>
      </c>
      <c r="X6" s="14">
        <f t="shared" si="1"/>
        <v>0</v>
      </c>
      <c r="Y6" s="14">
        <f t="shared" si="1"/>
        <v>0</v>
      </c>
      <c r="Z6" s="14">
        <f t="shared" si="1"/>
        <v>0</v>
      </c>
      <c r="AA6" s="14">
        <f t="shared" si="1"/>
        <v>0</v>
      </c>
      <c r="AB6" s="14">
        <f t="shared" si="1"/>
        <v>0</v>
      </c>
      <c r="AC6" s="14">
        <f t="shared" si="1"/>
        <v>0</v>
      </c>
      <c r="AD6" s="14">
        <f t="shared" si="1"/>
        <v>0</v>
      </c>
      <c r="AE6" s="14">
        <f t="shared" si="1"/>
        <v>0</v>
      </c>
      <c r="AF6" s="14">
        <f t="shared" si="1"/>
        <v>0</v>
      </c>
      <c r="AG6" s="14">
        <f t="shared" si="1"/>
        <v>0</v>
      </c>
      <c r="AH6" s="14">
        <f t="shared" si="1"/>
        <v>0</v>
      </c>
    </row>
    <row r="7" spans="1:34">
      <c r="A7" s="5" t="s">
        <v>69</v>
      </c>
      <c r="B7">
        <v>0</v>
      </c>
      <c r="C7" s="14">
        <v>0</v>
      </c>
      <c r="D7" s="14">
        <v>0</v>
      </c>
      <c r="E7" s="14">
        <v>0</v>
      </c>
      <c r="F7" s="42">
        <v>0</v>
      </c>
      <c r="G7" s="14">
        <v>0</v>
      </c>
      <c r="H7" s="14">
        <v>0</v>
      </c>
      <c r="I7" s="14">
        <v>0</v>
      </c>
      <c r="J7" s="14">
        <v>0</v>
      </c>
      <c r="K7" s="14">
        <v>0</v>
      </c>
      <c r="L7" s="14">
        <v>0</v>
      </c>
      <c r="M7" s="14">
        <v>0</v>
      </c>
      <c r="N7" s="14">
        <v>0</v>
      </c>
      <c r="O7" s="14">
        <v>0</v>
      </c>
      <c r="P7" s="14">
        <v>0</v>
      </c>
      <c r="Q7" s="14">
        <v>0</v>
      </c>
      <c r="R7" s="14">
        <v>0</v>
      </c>
      <c r="S7" s="14">
        <v>0</v>
      </c>
      <c r="T7" s="14">
        <v>0</v>
      </c>
      <c r="U7" s="14">
        <v>0</v>
      </c>
      <c r="V7" s="14">
        <v>0</v>
      </c>
      <c r="W7" s="14">
        <v>0</v>
      </c>
      <c r="X7" s="14">
        <v>0</v>
      </c>
      <c r="Y7" s="14">
        <v>0</v>
      </c>
      <c r="Z7" s="14">
        <v>0</v>
      </c>
      <c r="AA7" s="14">
        <v>0</v>
      </c>
      <c r="AB7" s="14">
        <v>0</v>
      </c>
      <c r="AC7" s="14">
        <v>0</v>
      </c>
      <c r="AD7" s="14">
        <v>0</v>
      </c>
      <c r="AE7" s="14">
        <v>0</v>
      </c>
      <c r="AF7" s="14">
        <v>0</v>
      </c>
      <c r="AG7" s="14">
        <v>0</v>
      </c>
      <c r="AH7" s="14"/>
    </row>
    <row r="8" spans="1:34">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row>
    <row r="9" spans="1:34">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row>
    <row r="34" spans="1:34">
      <c r="N34" s="40"/>
    </row>
    <row r="35" spans="1:34">
      <c r="A35" s="3" t="s">
        <v>70</v>
      </c>
      <c r="B35" s="39" t="s">
        <v>12</v>
      </c>
      <c r="C35" s="39" t="s">
        <v>13</v>
      </c>
      <c r="D35" s="39" t="s">
        <v>14</v>
      </c>
      <c r="E35" s="39" t="s">
        <v>15</v>
      </c>
      <c r="F35" s="39" t="s">
        <v>16</v>
      </c>
      <c r="G35" s="39" t="s">
        <v>17</v>
      </c>
      <c r="H35" s="10" t="s">
        <v>18</v>
      </c>
      <c r="I35" s="10" t="s">
        <v>19</v>
      </c>
      <c r="J35" s="10" t="s">
        <v>20</v>
      </c>
      <c r="K35" s="39" t="s">
        <v>21</v>
      </c>
      <c r="L35" s="10" t="s">
        <v>22</v>
      </c>
      <c r="M35" s="39" t="s">
        <v>23</v>
      </c>
      <c r="N35" s="10" t="s">
        <v>24</v>
      </c>
      <c r="O35" s="10" t="s">
        <v>25</v>
      </c>
      <c r="P35" s="10" t="s">
        <v>26</v>
      </c>
      <c r="Q35" s="10" t="s">
        <v>27</v>
      </c>
      <c r="R35" s="10" t="s">
        <v>28</v>
      </c>
      <c r="S35" s="10" t="s">
        <v>29</v>
      </c>
      <c r="T35" s="10" t="s">
        <v>30</v>
      </c>
      <c r="U35" s="10" t="s">
        <v>31</v>
      </c>
      <c r="V35" s="10" t="s">
        <v>32</v>
      </c>
      <c r="W35" s="10" t="s">
        <v>33</v>
      </c>
      <c r="X35" s="10" t="s">
        <v>34</v>
      </c>
      <c r="Y35" s="10" t="s">
        <v>35</v>
      </c>
      <c r="Z35" s="10" t="s">
        <v>36</v>
      </c>
      <c r="AA35" s="10" t="s">
        <v>37</v>
      </c>
      <c r="AB35" s="10" t="s">
        <v>38</v>
      </c>
      <c r="AC35" s="10" t="s">
        <v>39</v>
      </c>
      <c r="AD35" s="10" t="s">
        <v>40</v>
      </c>
      <c r="AE35" s="10" t="s">
        <v>41</v>
      </c>
      <c r="AF35" s="10" t="s">
        <v>42</v>
      </c>
      <c r="AG35" s="10" t="s">
        <v>43</v>
      </c>
      <c r="AH35" s="10" t="s">
        <v>44</v>
      </c>
    </row>
    <row r="36" spans="1:34">
      <c r="A36" s="6" t="s">
        <v>66</v>
      </c>
      <c r="B36" s="1">
        <f>SUM($B37:B37)</f>
        <v>0</v>
      </c>
      <c r="C36" s="1">
        <f>B36+C37</f>
        <v>0</v>
      </c>
      <c r="D36" s="1">
        <f t="shared" ref="D36:AH36" si="2">C36+D37</f>
        <v>0</v>
      </c>
      <c r="E36" s="1">
        <f t="shared" si="2"/>
        <v>0</v>
      </c>
      <c r="F36" s="1">
        <f t="shared" si="2"/>
        <v>0</v>
      </c>
      <c r="G36" s="1">
        <f t="shared" si="2"/>
        <v>5</v>
      </c>
      <c r="H36" s="1">
        <f t="shared" si="2"/>
        <v>10</v>
      </c>
      <c r="I36" s="1">
        <f t="shared" si="2"/>
        <v>15</v>
      </c>
      <c r="J36" s="1">
        <f t="shared" si="2"/>
        <v>90</v>
      </c>
      <c r="K36" s="1">
        <f t="shared" si="2"/>
        <v>240</v>
      </c>
      <c r="L36" s="1">
        <f t="shared" si="2"/>
        <v>390</v>
      </c>
      <c r="M36" s="1">
        <f t="shared" si="2"/>
        <v>540</v>
      </c>
      <c r="N36" s="1">
        <f t="shared" si="2"/>
        <v>690</v>
      </c>
      <c r="O36" s="1">
        <f t="shared" si="2"/>
        <v>840</v>
      </c>
      <c r="P36" s="1">
        <f t="shared" si="2"/>
        <v>990</v>
      </c>
      <c r="Q36" s="1">
        <f t="shared" si="2"/>
        <v>1140</v>
      </c>
      <c r="R36" s="1">
        <f t="shared" si="2"/>
        <v>1290</v>
      </c>
      <c r="S36" s="1">
        <f t="shared" si="2"/>
        <v>1440</v>
      </c>
      <c r="T36" s="1">
        <f t="shared" si="2"/>
        <v>1530</v>
      </c>
      <c r="U36" s="1">
        <f t="shared" si="2"/>
        <v>1610</v>
      </c>
      <c r="V36" s="1">
        <f t="shared" si="2"/>
        <v>1690</v>
      </c>
      <c r="W36" s="1">
        <f t="shared" si="2"/>
        <v>1755</v>
      </c>
      <c r="X36" s="1">
        <f t="shared" si="2"/>
        <v>1820</v>
      </c>
      <c r="Y36" s="1">
        <f t="shared" si="2"/>
        <v>1870</v>
      </c>
      <c r="Z36" s="1">
        <f t="shared" si="2"/>
        <v>1920</v>
      </c>
      <c r="AA36" s="1">
        <f t="shared" si="2"/>
        <v>1970</v>
      </c>
      <c r="AB36" s="1">
        <f t="shared" si="2"/>
        <v>2010</v>
      </c>
      <c r="AC36" s="1">
        <f t="shared" si="2"/>
        <v>2030</v>
      </c>
      <c r="AD36" s="1">
        <f t="shared" si="2"/>
        <v>2050</v>
      </c>
      <c r="AE36" s="1">
        <f t="shared" si="2"/>
        <v>2060</v>
      </c>
      <c r="AF36" s="1">
        <f t="shared" si="2"/>
        <v>2070</v>
      </c>
      <c r="AG36" s="1">
        <f t="shared" si="2"/>
        <v>2080</v>
      </c>
      <c r="AH36" s="1">
        <f t="shared" si="2"/>
        <v>2082</v>
      </c>
    </row>
    <row r="37" spans="1:34">
      <c r="A37" s="5" t="s">
        <v>67</v>
      </c>
      <c r="B37" s="1">
        <v>0</v>
      </c>
      <c r="C37" s="8">
        <v>0</v>
      </c>
      <c r="D37" s="8">
        <v>0</v>
      </c>
      <c r="E37" s="8">
        <v>0</v>
      </c>
      <c r="F37" s="8">
        <v>0</v>
      </c>
      <c r="G37" s="8">
        <v>5</v>
      </c>
      <c r="H37" s="8">
        <v>5</v>
      </c>
      <c r="I37" s="8">
        <v>5</v>
      </c>
      <c r="J37" s="8">
        <v>75</v>
      </c>
      <c r="K37" s="8">
        <v>150</v>
      </c>
      <c r="L37" s="8">
        <v>150</v>
      </c>
      <c r="M37" s="8">
        <v>150</v>
      </c>
      <c r="N37" s="8">
        <v>150</v>
      </c>
      <c r="O37" s="8">
        <v>150</v>
      </c>
      <c r="P37" s="8">
        <v>150</v>
      </c>
      <c r="Q37" s="8">
        <v>150</v>
      </c>
      <c r="R37" s="8">
        <v>150</v>
      </c>
      <c r="S37" s="8">
        <v>150</v>
      </c>
      <c r="T37" s="8">
        <v>90</v>
      </c>
      <c r="U37" s="8">
        <v>80</v>
      </c>
      <c r="V37" s="8">
        <v>80</v>
      </c>
      <c r="W37" s="8">
        <v>65</v>
      </c>
      <c r="X37" s="8">
        <v>65</v>
      </c>
      <c r="Y37" s="8">
        <v>50</v>
      </c>
      <c r="Z37" s="8">
        <v>50</v>
      </c>
      <c r="AA37" s="8">
        <v>50</v>
      </c>
      <c r="AB37" s="7">
        <v>40</v>
      </c>
      <c r="AC37" s="7">
        <v>20</v>
      </c>
      <c r="AD37" s="7">
        <v>20</v>
      </c>
      <c r="AE37" s="8">
        <v>10</v>
      </c>
      <c r="AF37" s="7">
        <v>10</v>
      </c>
      <c r="AG37" s="7">
        <v>10</v>
      </c>
      <c r="AH37" s="7">
        <v>2</v>
      </c>
    </row>
    <row r="38" spans="1:34">
      <c r="A38" s="5" t="s">
        <v>68</v>
      </c>
      <c r="B38" s="1">
        <f>SUM($B39:B39)</f>
        <v>0</v>
      </c>
      <c r="C38" s="24">
        <f>B38+C39</f>
        <v>0</v>
      </c>
      <c r="D38" s="24">
        <f t="shared" ref="D38:AH38" si="3">C38+D39</f>
        <v>0</v>
      </c>
      <c r="E38" s="24">
        <f t="shared" si="3"/>
        <v>0</v>
      </c>
      <c r="F38" s="24">
        <f t="shared" si="3"/>
        <v>0</v>
      </c>
      <c r="G38" s="24">
        <f t="shared" si="3"/>
        <v>0</v>
      </c>
      <c r="H38" s="24">
        <f t="shared" si="3"/>
        <v>3</v>
      </c>
      <c r="I38" s="24">
        <f t="shared" si="3"/>
        <v>6</v>
      </c>
      <c r="J38" s="24">
        <f t="shared" si="3"/>
        <v>6</v>
      </c>
      <c r="K38" s="24">
        <v>14</v>
      </c>
      <c r="L38" s="24">
        <f t="shared" si="3"/>
        <v>14</v>
      </c>
      <c r="M38" s="24">
        <f t="shared" si="3"/>
        <v>14</v>
      </c>
      <c r="N38" s="24">
        <f t="shared" si="3"/>
        <v>14</v>
      </c>
      <c r="O38" s="24">
        <v>14</v>
      </c>
      <c r="P38" s="24">
        <v>14</v>
      </c>
      <c r="Q38" s="24">
        <f t="shared" si="3"/>
        <v>86</v>
      </c>
      <c r="R38" s="24">
        <f t="shared" si="3"/>
        <v>128</v>
      </c>
      <c r="S38" s="24">
        <f t="shared" si="3"/>
        <v>155</v>
      </c>
      <c r="T38" s="24">
        <f t="shared" si="3"/>
        <v>212</v>
      </c>
      <c r="U38" s="24">
        <f t="shared" si="3"/>
        <v>228</v>
      </c>
      <c r="V38" s="24">
        <f t="shared" si="3"/>
        <v>228</v>
      </c>
      <c r="W38" s="24">
        <f t="shared" si="3"/>
        <v>228</v>
      </c>
      <c r="X38" s="75">
        <v>332</v>
      </c>
      <c r="Y38" s="75">
        <v>398</v>
      </c>
      <c r="Z38" s="24">
        <f t="shared" si="3"/>
        <v>464</v>
      </c>
      <c r="AA38" s="24">
        <f t="shared" si="3"/>
        <v>570</v>
      </c>
      <c r="AB38" s="24">
        <f t="shared" si="3"/>
        <v>655</v>
      </c>
      <c r="AC38" s="24">
        <f t="shared" si="3"/>
        <v>655</v>
      </c>
      <c r="AD38" s="24">
        <f t="shared" si="3"/>
        <v>819</v>
      </c>
      <c r="AE38" s="24">
        <f t="shared" si="3"/>
        <v>819</v>
      </c>
      <c r="AF38" s="24">
        <f t="shared" si="3"/>
        <v>827</v>
      </c>
      <c r="AG38" s="24">
        <f t="shared" si="3"/>
        <v>827</v>
      </c>
      <c r="AH38" s="24">
        <f t="shared" si="3"/>
        <v>827</v>
      </c>
    </row>
    <row r="39" spans="1:34">
      <c r="A39" s="5" t="s">
        <v>71</v>
      </c>
      <c r="B39">
        <v>0</v>
      </c>
      <c r="C39" s="14">
        <v>0</v>
      </c>
      <c r="D39" s="14">
        <v>0</v>
      </c>
      <c r="E39" s="14">
        <v>0</v>
      </c>
      <c r="F39" s="14">
        <v>0</v>
      </c>
      <c r="G39" s="14">
        <v>0</v>
      </c>
      <c r="H39" s="14">
        <v>3</v>
      </c>
      <c r="I39" s="14">
        <v>3</v>
      </c>
      <c r="J39" s="14">
        <v>0</v>
      </c>
      <c r="K39" s="14">
        <v>0</v>
      </c>
      <c r="L39" s="14">
        <v>0</v>
      </c>
      <c r="M39" s="14">
        <v>0</v>
      </c>
      <c r="N39" s="14">
        <v>0</v>
      </c>
      <c r="O39" s="14">
        <v>560</v>
      </c>
      <c r="P39" s="14">
        <v>0</v>
      </c>
      <c r="Q39" s="14">
        <v>72</v>
      </c>
      <c r="R39" s="14">
        <v>42</v>
      </c>
      <c r="S39" s="14">
        <v>27</v>
      </c>
      <c r="T39" s="14">
        <v>57</v>
      </c>
      <c r="U39" s="14">
        <v>16</v>
      </c>
      <c r="V39" s="14">
        <v>0</v>
      </c>
      <c r="W39" s="14">
        <v>0</v>
      </c>
      <c r="X39" s="75">
        <v>65</v>
      </c>
      <c r="Y39" s="75">
        <v>66</v>
      </c>
      <c r="Z39" s="14">
        <v>66</v>
      </c>
      <c r="AA39" s="14">
        <v>106</v>
      </c>
      <c r="AB39" s="14">
        <v>85</v>
      </c>
      <c r="AC39" s="14">
        <v>0</v>
      </c>
      <c r="AD39" s="14">
        <v>164</v>
      </c>
      <c r="AE39" s="14">
        <v>0</v>
      </c>
      <c r="AF39" s="14">
        <v>8</v>
      </c>
      <c r="AG39" s="14">
        <v>0</v>
      </c>
      <c r="AH39" s="14"/>
    </row>
    <row r="40" spans="1:34">
      <c r="A40" s="28" t="s">
        <v>72</v>
      </c>
      <c r="J40" s="40"/>
    </row>
    <row r="41" spans="1:34">
      <c r="A41" s="28"/>
      <c r="J41" s="40"/>
    </row>
    <row r="42" spans="1:34">
      <c r="A42" s="28"/>
      <c r="J42" s="40"/>
    </row>
    <row r="44" spans="1:34">
      <c r="M44" s="38"/>
    </row>
    <row r="45" spans="1:34">
      <c r="M45" s="38"/>
      <c r="N45" s="38"/>
    </row>
    <row r="68" spans="1:34">
      <c r="A68" s="3" t="s">
        <v>73</v>
      </c>
      <c r="B68" s="10" t="s">
        <v>12</v>
      </c>
      <c r="C68" s="39" t="s">
        <v>13</v>
      </c>
      <c r="D68" s="39" t="s">
        <v>14</v>
      </c>
      <c r="E68" s="39" t="s">
        <v>15</v>
      </c>
      <c r="F68" s="39" t="s">
        <v>16</v>
      </c>
      <c r="G68" s="39" t="s">
        <v>17</v>
      </c>
      <c r="H68" s="39" t="s">
        <v>18</v>
      </c>
      <c r="I68" s="39" t="s">
        <v>19</v>
      </c>
      <c r="J68" s="39" t="s">
        <v>20</v>
      </c>
      <c r="K68" s="39" t="s">
        <v>21</v>
      </c>
      <c r="L68" s="39" t="s">
        <v>22</v>
      </c>
      <c r="M68" s="39" t="s">
        <v>23</v>
      </c>
      <c r="N68" s="39" t="s">
        <v>24</v>
      </c>
      <c r="O68" s="39" t="s">
        <v>25</v>
      </c>
      <c r="P68" s="39" t="s">
        <v>26</v>
      </c>
      <c r="Q68" s="39" t="s">
        <v>27</v>
      </c>
      <c r="R68" s="39" t="s">
        <v>28</v>
      </c>
      <c r="S68" s="10" t="s">
        <v>29</v>
      </c>
      <c r="T68" s="10" t="s">
        <v>30</v>
      </c>
      <c r="U68" s="10" t="s">
        <v>31</v>
      </c>
      <c r="V68" s="10" t="s">
        <v>32</v>
      </c>
      <c r="W68" s="10" t="s">
        <v>33</v>
      </c>
      <c r="X68" s="10" t="s">
        <v>34</v>
      </c>
      <c r="Y68" s="10" t="s">
        <v>35</v>
      </c>
      <c r="Z68" s="10" t="s">
        <v>36</v>
      </c>
      <c r="AA68" s="10" t="s">
        <v>37</v>
      </c>
      <c r="AB68" s="10" t="s">
        <v>38</v>
      </c>
      <c r="AC68" s="10" t="s">
        <v>39</v>
      </c>
      <c r="AD68" s="10" t="s">
        <v>40</v>
      </c>
      <c r="AE68" s="10" t="s">
        <v>41</v>
      </c>
      <c r="AF68" s="10" t="s">
        <v>42</v>
      </c>
      <c r="AG68" s="10" t="s">
        <v>43</v>
      </c>
      <c r="AH68" s="10" t="s">
        <v>44</v>
      </c>
    </row>
    <row r="69" spans="1:34">
      <c r="A69" s="6" t="s">
        <v>74</v>
      </c>
      <c r="B69" s="9">
        <f>SUM($B70:B70)</f>
        <v>0</v>
      </c>
      <c r="C69" s="9">
        <f>B69+C70</f>
        <v>0</v>
      </c>
      <c r="D69" s="9">
        <f t="shared" ref="D69:AH69" si="4">C69+D70</f>
        <v>0</v>
      </c>
      <c r="E69" s="9">
        <f t="shared" si="4"/>
        <v>0</v>
      </c>
      <c r="F69" s="9">
        <f t="shared" si="4"/>
        <v>0</v>
      </c>
      <c r="G69" s="9">
        <f t="shared" si="4"/>
        <v>0</v>
      </c>
      <c r="H69" s="9">
        <f t="shared" si="4"/>
        <v>0</v>
      </c>
      <c r="I69" s="9">
        <f t="shared" si="4"/>
        <v>0</v>
      </c>
      <c r="J69" s="9">
        <f t="shared" si="4"/>
        <v>0</v>
      </c>
      <c r="K69" s="9">
        <f t="shared" si="4"/>
        <v>0</v>
      </c>
      <c r="L69" s="9">
        <f t="shared" si="4"/>
        <v>0</v>
      </c>
      <c r="M69" s="9">
        <f t="shared" si="4"/>
        <v>0</v>
      </c>
      <c r="N69" s="9">
        <f t="shared" si="4"/>
        <v>0</v>
      </c>
      <c r="O69" s="9">
        <f t="shared" si="4"/>
        <v>0</v>
      </c>
      <c r="P69" s="9">
        <f t="shared" si="4"/>
        <v>116</v>
      </c>
      <c r="Q69" s="9">
        <f t="shared" si="4"/>
        <v>232</v>
      </c>
      <c r="R69" s="9">
        <f t="shared" si="4"/>
        <v>348</v>
      </c>
      <c r="S69" s="9">
        <f t="shared" si="4"/>
        <v>464</v>
      </c>
      <c r="T69" s="9">
        <f t="shared" si="4"/>
        <v>464</v>
      </c>
      <c r="U69" s="9">
        <f t="shared" si="4"/>
        <v>464</v>
      </c>
      <c r="V69" s="9">
        <f t="shared" si="4"/>
        <v>464</v>
      </c>
      <c r="W69" s="9">
        <f t="shared" si="4"/>
        <v>464</v>
      </c>
      <c r="X69" s="9">
        <f t="shared" si="4"/>
        <v>464</v>
      </c>
      <c r="Y69" s="9">
        <f t="shared" si="4"/>
        <v>464</v>
      </c>
      <c r="Z69" s="9">
        <f t="shared" si="4"/>
        <v>464</v>
      </c>
      <c r="AA69" s="9">
        <f t="shared" si="4"/>
        <v>464</v>
      </c>
      <c r="AB69" s="9">
        <f t="shared" si="4"/>
        <v>464</v>
      </c>
      <c r="AC69" s="9">
        <f t="shared" si="4"/>
        <v>464</v>
      </c>
      <c r="AD69" s="9">
        <f t="shared" si="4"/>
        <v>464</v>
      </c>
      <c r="AE69" s="9">
        <f t="shared" si="4"/>
        <v>464</v>
      </c>
      <c r="AF69" s="9">
        <f t="shared" si="4"/>
        <v>464</v>
      </c>
      <c r="AG69" s="9">
        <f t="shared" si="4"/>
        <v>464</v>
      </c>
      <c r="AH69" s="9">
        <f t="shared" si="4"/>
        <v>464</v>
      </c>
    </row>
    <row r="70" spans="1:34">
      <c r="A70" s="5" t="s">
        <v>75</v>
      </c>
      <c r="B70" s="1">
        <f>SUM(B74:B75)</f>
        <v>0</v>
      </c>
      <c r="C70" s="16">
        <f>SUM(C74:C75)</f>
        <v>0</v>
      </c>
      <c r="D70" s="16">
        <f t="shared" ref="D70:Z70" si="5">SUM(D74:D75)</f>
        <v>0</v>
      </c>
      <c r="E70" s="16">
        <f t="shared" si="5"/>
        <v>0</v>
      </c>
      <c r="F70" s="16">
        <f t="shared" si="5"/>
        <v>0</v>
      </c>
      <c r="G70" s="16">
        <f t="shared" si="5"/>
        <v>0</v>
      </c>
      <c r="H70" s="16">
        <f t="shared" si="5"/>
        <v>0</v>
      </c>
      <c r="I70" s="16">
        <f t="shared" si="5"/>
        <v>0</v>
      </c>
      <c r="J70" s="16">
        <f t="shared" si="5"/>
        <v>0</v>
      </c>
      <c r="K70" s="16">
        <f t="shared" si="5"/>
        <v>0</v>
      </c>
      <c r="L70" s="16">
        <f t="shared" si="5"/>
        <v>0</v>
      </c>
      <c r="M70" s="16">
        <f t="shared" si="5"/>
        <v>0</v>
      </c>
      <c r="N70" s="16">
        <f t="shared" si="5"/>
        <v>0</v>
      </c>
      <c r="O70" s="16">
        <f t="shared" si="5"/>
        <v>0</v>
      </c>
      <c r="P70" s="16">
        <v>116</v>
      </c>
      <c r="Q70" s="16">
        <v>116</v>
      </c>
      <c r="R70" s="16">
        <v>116</v>
      </c>
      <c r="S70" s="16">
        <v>116</v>
      </c>
      <c r="T70" s="16">
        <f t="shared" si="5"/>
        <v>0</v>
      </c>
      <c r="U70" s="16">
        <f t="shared" si="5"/>
        <v>0</v>
      </c>
      <c r="V70" s="16">
        <f t="shared" si="5"/>
        <v>0</v>
      </c>
      <c r="W70" s="16">
        <f t="shared" si="5"/>
        <v>0</v>
      </c>
      <c r="X70" s="16">
        <f t="shared" si="5"/>
        <v>0</v>
      </c>
      <c r="Y70" s="16">
        <f t="shared" si="5"/>
        <v>0</v>
      </c>
      <c r="Z70" s="16">
        <f t="shared" si="5"/>
        <v>0</v>
      </c>
      <c r="AA70" s="16">
        <f t="shared" ref="AA70:AH70" si="6">SUM(AA74:AA75)</f>
        <v>0</v>
      </c>
      <c r="AB70" s="16">
        <f t="shared" si="6"/>
        <v>0</v>
      </c>
      <c r="AC70" s="16">
        <f t="shared" si="6"/>
        <v>0</v>
      </c>
      <c r="AD70" s="16">
        <f t="shared" si="6"/>
        <v>0</v>
      </c>
      <c r="AE70" s="16">
        <f t="shared" si="6"/>
        <v>0</v>
      </c>
      <c r="AF70" s="16">
        <f t="shared" si="6"/>
        <v>0</v>
      </c>
      <c r="AG70" s="16">
        <f t="shared" si="6"/>
        <v>0</v>
      </c>
      <c r="AH70" s="16">
        <f t="shared" si="6"/>
        <v>0</v>
      </c>
    </row>
    <row r="71" spans="1:34">
      <c r="A71" s="5" t="s">
        <v>76</v>
      </c>
      <c r="B71" s="1">
        <f>SUM($B72:B72)</f>
        <v>0</v>
      </c>
      <c r="C71" s="31">
        <f>B71+C72</f>
        <v>0</v>
      </c>
      <c r="D71" s="31">
        <f t="shared" ref="D71:AH71" si="7">C71+D72</f>
        <v>0</v>
      </c>
      <c r="E71" s="31">
        <f t="shared" si="7"/>
        <v>0</v>
      </c>
      <c r="F71" s="31">
        <f t="shared" si="7"/>
        <v>0</v>
      </c>
      <c r="G71" s="31">
        <f t="shared" si="7"/>
        <v>0</v>
      </c>
      <c r="H71" s="31">
        <f t="shared" si="7"/>
        <v>3</v>
      </c>
      <c r="I71" s="31">
        <f t="shared" si="7"/>
        <v>3</v>
      </c>
      <c r="J71" s="31">
        <f t="shared" si="7"/>
        <v>3</v>
      </c>
      <c r="K71" s="31">
        <f t="shared" si="7"/>
        <v>3</v>
      </c>
      <c r="L71" s="31">
        <f t="shared" si="7"/>
        <v>3</v>
      </c>
      <c r="M71" s="31">
        <f t="shared" si="7"/>
        <v>3</v>
      </c>
      <c r="N71" s="31">
        <f t="shared" si="7"/>
        <v>3</v>
      </c>
      <c r="O71" s="31">
        <f t="shared" si="7"/>
        <v>3</v>
      </c>
      <c r="P71" s="31">
        <f t="shared" si="7"/>
        <v>3</v>
      </c>
      <c r="Q71" s="31">
        <f t="shared" si="7"/>
        <v>3</v>
      </c>
      <c r="R71" s="31">
        <f t="shared" si="7"/>
        <v>3</v>
      </c>
      <c r="S71" s="31">
        <f t="shared" si="7"/>
        <v>3</v>
      </c>
      <c r="T71" s="31">
        <f t="shared" si="7"/>
        <v>3</v>
      </c>
      <c r="U71" s="31">
        <f t="shared" si="7"/>
        <v>3</v>
      </c>
      <c r="V71" s="31">
        <f t="shared" si="7"/>
        <v>3</v>
      </c>
      <c r="W71" s="31">
        <f t="shared" si="7"/>
        <v>3</v>
      </c>
      <c r="X71" s="31">
        <f t="shared" si="7"/>
        <v>3</v>
      </c>
      <c r="Y71" s="31">
        <f t="shared" si="7"/>
        <v>3</v>
      </c>
      <c r="Z71" s="31">
        <f t="shared" si="7"/>
        <v>3</v>
      </c>
      <c r="AA71" s="31">
        <f t="shared" si="7"/>
        <v>3</v>
      </c>
      <c r="AB71" s="31">
        <f t="shared" si="7"/>
        <v>3</v>
      </c>
      <c r="AC71" s="31">
        <f t="shared" si="7"/>
        <v>3</v>
      </c>
      <c r="AD71" s="31">
        <f t="shared" si="7"/>
        <v>3</v>
      </c>
      <c r="AE71" s="31">
        <f t="shared" si="7"/>
        <v>3</v>
      </c>
      <c r="AF71" s="31">
        <f t="shared" si="7"/>
        <v>3</v>
      </c>
      <c r="AG71" s="31">
        <f t="shared" si="7"/>
        <v>3</v>
      </c>
      <c r="AH71" s="31">
        <f t="shared" si="7"/>
        <v>3</v>
      </c>
    </row>
    <row r="72" spans="1:34">
      <c r="A72" s="5" t="s">
        <v>77</v>
      </c>
      <c r="B72">
        <v>0</v>
      </c>
      <c r="C72" s="14">
        <v>0</v>
      </c>
      <c r="D72" s="14">
        <v>0</v>
      </c>
      <c r="E72" s="14">
        <v>0</v>
      </c>
      <c r="F72" s="14">
        <v>0</v>
      </c>
      <c r="G72" s="14">
        <v>0</v>
      </c>
      <c r="H72" s="14">
        <v>3</v>
      </c>
      <c r="I72" s="14">
        <v>0</v>
      </c>
      <c r="J72" s="14">
        <v>0</v>
      </c>
      <c r="K72" s="14">
        <v>0</v>
      </c>
      <c r="L72" s="14">
        <v>0</v>
      </c>
      <c r="M72" s="14">
        <v>0</v>
      </c>
      <c r="N72" s="14">
        <v>0</v>
      </c>
      <c r="O72" s="14">
        <v>0</v>
      </c>
      <c r="P72" s="14">
        <v>0</v>
      </c>
      <c r="Q72" s="14">
        <v>0</v>
      </c>
      <c r="R72" s="14">
        <v>0</v>
      </c>
      <c r="S72" s="14">
        <v>0</v>
      </c>
      <c r="T72" s="14">
        <v>0</v>
      </c>
      <c r="U72" s="14">
        <v>0</v>
      </c>
      <c r="V72" s="14"/>
      <c r="W72" s="14">
        <v>0</v>
      </c>
      <c r="X72" s="14">
        <v>0</v>
      </c>
      <c r="Y72" s="14">
        <v>0</v>
      </c>
      <c r="Z72" s="14">
        <v>0</v>
      </c>
      <c r="AA72" s="14"/>
      <c r="AB72" s="14"/>
      <c r="AC72" s="14">
        <v>0</v>
      </c>
      <c r="AD72" s="14">
        <v>0</v>
      </c>
      <c r="AE72" s="14">
        <v>0</v>
      </c>
      <c r="AF72" s="14">
        <v>0</v>
      </c>
      <c r="AG72" s="14">
        <v>0</v>
      </c>
      <c r="AH72" s="14"/>
    </row>
    <row r="73" spans="1:34">
      <c r="J73" s="40"/>
      <c r="K73" s="40"/>
      <c r="L73" s="40"/>
      <c r="M73" s="40"/>
      <c r="N73" s="40"/>
      <c r="P73" s="40"/>
      <c r="R73" s="40"/>
    </row>
    <row r="74" spans="1:34">
      <c r="A74" s="5" t="s">
        <v>78</v>
      </c>
      <c r="B74" s="23">
        <v>0</v>
      </c>
      <c r="C74" s="22">
        <v>0</v>
      </c>
      <c r="D74" s="22">
        <v>0</v>
      </c>
      <c r="E74" s="22">
        <v>0</v>
      </c>
      <c r="F74" s="22">
        <v>0</v>
      </c>
      <c r="G74" s="22">
        <v>0</v>
      </c>
      <c r="H74" s="22">
        <v>0</v>
      </c>
      <c r="I74" s="22">
        <v>0</v>
      </c>
      <c r="J74" s="22">
        <v>0</v>
      </c>
      <c r="K74" s="22">
        <v>0</v>
      </c>
      <c r="L74" s="22">
        <v>0</v>
      </c>
      <c r="M74" s="22">
        <v>0</v>
      </c>
      <c r="N74" s="22">
        <v>0</v>
      </c>
      <c r="O74" s="22">
        <v>0</v>
      </c>
      <c r="P74" s="22">
        <v>0</v>
      </c>
      <c r="Q74" s="22">
        <v>25</v>
      </c>
      <c r="R74" s="22">
        <v>0</v>
      </c>
      <c r="S74" s="22">
        <v>0</v>
      </c>
      <c r="T74" s="22">
        <v>0</v>
      </c>
      <c r="U74" s="22">
        <v>0</v>
      </c>
      <c r="V74" s="7">
        <v>0</v>
      </c>
      <c r="W74" s="20">
        <v>0</v>
      </c>
      <c r="X74" s="7">
        <v>0</v>
      </c>
      <c r="Y74" s="7">
        <v>0</v>
      </c>
      <c r="Z74" s="7">
        <v>0</v>
      </c>
      <c r="AA74" s="20">
        <v>0</v>
      </c>
      <c r="AB74" s="7">
        <v>0</v>
      </c>
      <c r="AC74" s="7">
        <v>0</v>
      </c>
      <c r="AD74" s="7">
        <v>0</v>
      </c>
      <c r="AE74" s="20">
        <v>0</v>
      </c>
      <c r="AF74" s="7">
        <v>0</v>
      </c>
      <c r="AG74" s="7">
        <v>0</v>
      </c>
      <c r="AH74" s="7">
        <v>0</v>
      </c>
    </row>
    <row r="75" spans="1:34">
      <c r="A75" s="5" t="s">
        <v>79</v>
      </c>
      <c r="B75" s="23">
        <v>0</v>
      </c>
      <c r="C75" s="22">
        <v>0</v>
      </c>
      <c r="D75" s="22">
        <v>0</v>
      </c>
      <c r="E75" s="22">
        <v>0</v>
      </c>
      <c r="F75" s="22">
        <v>0</v>
      </c>
      <c r="G75" s="22">
        <v>0</v>
      </c>
      <c r="H75" s="22">
        <v>0</v>
      </c>
      <c r="I75" s="22">
        <v>0</v>
      </c>
      <c r="J75" s="22">
        <v>0</v>
      </c>
      <c r="K75" s="22">
        <v>0</v>
      </c>
      <c r="L75" s="22">
        <v>0</v>
      </c>
      <c r="M75" s="22">
        <v>0</v>
      </c>
      <c r="N75" s="22">
        <v>0</v>
      </c>
      <c r="O75" s="22">
        <v>0</v>
      </c>
      <c r="P75" s="22">
        <v>0</v>
      </c>
      <c r="Q75" s="22">
        <v>0</v>
      </c>
      <c r="R75" s="22">
        <v>0</v>
      </c>
      <c r="S75" s="22">
        <v>0</v>
      </c>
      <c r="T75" s="22">
        <v>0</v>
      </c>
      <c r="U75" s="22">
        <v>0</v>
      </c>
      <c r="V75" s="7">
        <v>0</v>
      </c>
      <c r="W75" s="21">
        <v>0</v>
      </c>
      <c r="X75" s="7">
        <v>0</v>
      </c>
      <c r="Y75" s="7">
        <v>0</v>
      </c>
      <c r="Z75" s="7">
        <v>0</v>
      </c>
      <c r="AA75" s="7">
        <v>0</v>
      </c>
      <c r="AB75" s="7">
        <v>0</v>
      </c>
      <c r="AC75" s="7">
        <v>0</v>
      </c>
      <c r="AD75" s="7">
        <v>0</v>
      </c>
      <c r="AE75" s="21">
        <v>0</v>
      </c>
      <c r="AF75" s="7">
        <v>0</v>
      </c>
      <c r="AG75" s="7">
        <v>0</v>
      </c>
      <c r="AH75" s="7"/>
    </row>
    <row r="76" spans="1:34">
      <c r="A76" s="28" t="s">
        <v>80</v>
      </c>
    </row>
    <row r="77" spans="1:34">
      <c r="A77" s="28"/>
    </row>
    <row r="78" spans="1:34">
      <c r="A78" s="28"/>
    </row>
    <row r="79" spans="1:34" s="47" customFormat="1">
      <c r="A79" s="64"/>
      <c r="B79" s="65"/>
      <c r="E79" s="66">
        <v>464</v>
      </c>
    </row>
    <row r="112" spans="3:23">
      <c r="C112" s="1"/>
      <c r="D112" s="1"/>
      <c r="E112" s="1"/>
      <c r="F112" s="41"/>
      <c r="G112" s="41"/>
      <c r="H112" s="41"/>
      <c r="I112" s="41"/>
      <c r="J112" s="38"/>
      <c r="K112" s="38"/>
      <c r="L112" s="38"/>
      <c r="M112" s="38"/>
      <c r="N112" s="38"/>
      <c r="O112" s="41"/>
      <c r="P112" s="1"/>
      <c r="Q112" s="41"/>
      <c r="R112" s="1"/>
      <c r="S112" s="1"/>
      <c r="T112" s="1"/>
      <c r="U112" s="1"/>
      <c r="V112" s="1"/>
      <c r="W112" s="1"/>
    </row>
    <row r="113" spans="3:23">
      <c r="C113" s="1"/>
      <c r="D113" s="1"/>
      <c r="E113" s="1"/>
      <c r="F113" s="41"/>
      <c r="G113" s="41"/>
      <c r="H113" s="41"/>
      <c r="I113" s="41"/>
      <c r="J113" s="38"/>
      <c r="K113" s="38"/>
      <c r="L113" s="38"/>
      <c r="M113" s="38"/>
      <c r="N113" s="38"/>
      <c r="O113" s="41"/>
      <c r="P113" s="1"/>
      <c r="Q113" s="41"/>
      <c r="R113" s="1"/>
      <c r="S113" s="1"/>
      <c r="T113" s="1"/>
      <c r="U113" s="1"/>
      <c r="V113" s="1"/>
      <c r="W113" s="1"/>
    </row>
  </sheetData>
  <pageMargins left="0.25" right="0.25" top="0.75" bottom="0.75" header="0.3" footer="0.3"/>
  <pageSetup paperSize="5" scale="45" fitToHeight="0" orientation="landscape" r:id="rId1"/>
  <rowBreaks count="1" manualBreakCount="1">
    <brk id="77" max="3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26"/>
  <sheetViews>
    <sheetView workbookViewId="0">
      <selection activeCell="B24" sqref="B24"/>
    </sheetView>
  </sheetViews>
  <sheetFormatPr defaultRowHeight="14.45"/>
  <cols>
    <col min="1" max="1" width="11.7109375" customWidth="1"/>
  </cols>
  <sheetData>
    <row r="2" spans="1:6">
      <c r="B2" t="s">
        <v>81</v>
      </c>
      <c r="C2" t="s">
        <v>82</v>
      </c>
      <c r="F2" t="s">
        <v>68</v>
      </c>
    </row>
    <row r="3" spans="1:6">
      <c r="A3" t="s">
        <v>83</v>
      </c>
      <c r="B3">
        <v>95</v>
      </c>
      <c r="C3">
        <v>25</v>
      </c>
    </row>
    <row r="4" spans="1:6">
      <c r="A4" t="s">
        <v>84</v>
      </c>
      <c r="B4">
        <v>424</v>
      </c>
      <c r="C4">
        <v>65</v>
      </c>
      <c r="F4">
        <v>4</v>
      </c>
    </row>
    <row r="5" spans="1:6">
      <c r="A5" t="s">
        <v>85</v>
      </c>
      <c r="B5">
        <v>834</v>
      </c>
      <c r="C5">
        <v>216</v>
      </c>
      <c r="F5">
        <v>10</v>
      </c>
    </row>
    <row r="6" spans="1:6">
      <c r="A6" t="s">
        <v>86</v>
      </c>
      <c r="B6">
        <v>105</v>
      </c>
      <c r="C6">
        <v>45</v>
      </c>
    </row>
    <row r="7" spans="1:6">
      <c r="A7" t="s">
        <v>87</v>
      </c>
      <c r="B7">
        <v>125</v>
      </c>
    </row>
    <row r="8" spans="1:6">
      <c r="A8" t="s">
        <v>88</v>
      </c>
      <c r="B8">
        <v>48</v>
      </c>
    </row>
    <row r="9" spans="1:6">
      <c r="A9" t="s">
        <v>88</v>
      </c>
      <c r="B9">
        <v>10</v>
      </c>
    </row>
    <row r="10" spans="1:6">
      <c r="B10">
        <f>SUM(B3:B9)</f>
        <v>1641</v>
      </c>
      <c r="C10">
        <f>SUM(C3:C9)</f>
        <v>351</v>
      </c>
      <c r="D10">
        <f>SUM(B10:C10)</f>
        <v>1992</v>
      </c>
    </row>
    <row r="12" spans="1:6">
      <c r="A12" t="s">
        <v>89</v>
      </c>
      <c r="B12">
        <v>80</v>
      </c>
    </row>
    <row r="13" spans="1:6">
      <c r="A13" t="s">
        <v>89</v>
      </c>
      <c r="B13">
        <v>48</v>
      </c>
    </row>
    <row r="14" spans="1:6">
      <c r="B14">
        <f>SUM(B12:B13)</f>
        <v>128</v>
      </c>
    </row>
    <row r="16" spans="1:6">
      <c r="A16" t="s">
        <v>90</v>
      </c>
      <c r="B16">
        <v>76</v>
      </c>
    </row>
    <row r="17" spans="1:2">
      <c r="A17" t="s">
        <v>90</v>
      </c>
      <c r="B17">
        <v>202</v>
      </c>
    </row>
    <row r="18" spans="1:2">
      <c r="A18" t="s">
        <v>90</v>
      </c>
      <c r="B18">
        <v>181</v>
      </c>
    </row>
    <row r="19" spans="1:2">
      <c r="A19" t="s">
        <v>90</v>
      </c>
      <c r="B19">
        <v>5</v>
      </c>
    </row>
    <row r="20" spans="1:2">
      <c r="B20">
        <f>SUM(B16:B19)</f>
        <v>464</v>
      </c>
    </row>
    <row r="22" spans="1:2">
      <c r="A22" t="s">
        <v>91</v>
      </c>
      <c r="B22">
        <v>2231</v>
      </c>
    </row>
    <row r="23" spans="1:2">
      <c r="A23" t="s">
        <v>91</v>
      </c>
      <c r="B23">
        <v>400</v>
      </c>
    </row>
    <row r="24" spans="1:2">
      <c r="B24">
        <f>SUM(B22:B23)</f>
        <v>2631</v>
      </c>
    </row>
    <row r="26" spans="1:2">
      <c r="A26" t="s">
        <v>92</v>
      </c>
      <c r="B26">
        <v>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59DF2-97EB-48E0-8BE3-3911C7BBCF2E}">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9EE3882A8D5004695605DFC4A06F8D0" ma:contentTypeVersion="12" ma:contentTypeDescription="Create a new document." ma:contentTypeScope="" ma:versionID="ba664561d03ba723a672a291e6b2bd10">
  <xsd:schema xmlns:xsd="http://www.w3.org/2001/XMLSchema" xmlns:xs="http://www.w3.org/2001/XMLSchema" xmlns:p="http://schemas.microsoft.com/office/2006/metadata/properties" xmlns:ns2="4f47f6a5-b100-4fe2-ac25-6b9fafa4769a" xmlns:ns3="eaf62ad6-ac3c-41de-af44-263f2773ff20" targetNamespace="http://schemas.microsoft.com/office/2006/metadata/properties" ma:root="true" ma:fieldsID="c896eacdd5a79d997e4ab0ba5cb190f5" ns2:_="" ns3:_="">
    <xsd:import namespace="4f47f6a5-b100-4fe2-ac25-6b9fafa4769a"/>
    <xsd:import namespace="eaf62ad6-ac3c-41de-af44-263f2773ff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47f6a5-b100-4fe2-ac25-6b9fafa476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f62ad6-ac3c-41de-af44-263f2773ff2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602a0ed-0784-4f0f-827b-bcfc63235683}" ma:internalName="TaxCatchAll" ma:showField="CatchAllData" ma:web="eaf62ad6-ac3c-41de-af44-263f2773ff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f47f6a5-b100-4fe2-ac25-6b9fafa4769a">
      <Terms xmlns="http://schemas.microsoft.com/office/infopath/2007/PartnerControls"/>
    </lcf76f155ced4ddcb4097134ff3c332f>
    <TaxCatchAll xmlns="eaf62ad6-ac3c-41de-af44-263f2773ff2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F8A9AF-D737-4387-A4A5-BE5BAEA1B028}"/>
</file>

<file path=customXml/itemProps2.xml><?xml version="1.0" encoding="utf-8"?>
<ds:datastoreItem xmlns:ds="http://schemas.openxmlformats.org/officeDocument/2006/customXml" ds:itemID="{865DE3DA-39A4-4354-8AF5-72F4959931EE}"/>
</file>

<file path=customXml/itemProps3.xml><?xml version="1.0" encoding="utf-8"?>
<ds:datastoreItem xmlns:ds="http://schemas.openxmlformats.org/officeDocument/2006/customXml" ds:itemID="{B7C1F7F3-B52C-4BAF-9ECE-3EBF0CE90655}"/>
</file>

<file path=docProps/app.xml><?xml version="1.0" encoding="utf-8"?>
<Properties xmlns="http://schemas.openxmlformats.org/officeDocument/2006/extended-properties" xmlns:vt="http://schemas.openxmlformats.org/officeDocument/2006/docPropsVTypes">
  <Application>Microsoft Excel Online</Application>
  <Manager/>
  <Company>Housing and Urban Development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CDBG-DR Program Grantee Projections of Expenditures and Outcomes Template</dc:title>
  <dc:subject/>
  <dc:creator>HUD</dc:creator>
  <cp:keywords/>
  <dc:description/>
  <cp:lastModifiedBy>Holmes, Jennifer</cp:lastModifiedBy>
  <cp:revision/>
  <dcterms:created xsi:type="dcterms:W3CDTF">2012-04-19T15:15:44Z</dcterms:created>
  <dcterms:modified xsi:type="dcterms:W3CDTF">2025-07-21T15:42:59Z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0x01010049EE3882A8D5004695605DFC4A06F8D0</vt:lpwstr>
  </property>
  <property fmtid="{D5CDD505-2E9C-101B-9397-08002B2CF9AE}" pid="4" name="_dlc_DocIdItemGuid">
    <vt:lpwstr>162c5a86-66ab-4621-bc07-f6ebb66994bd</vt:lpwstr>
  </property>
  <property fmtid="{D5CDD505-2E9C-101B-9397-08002B2CF9AE}" pid="5" name="_dlc_DocId">
    <vt:lpwstr>HUDHUDDRT-5-4157</vt:lpwstr>
  </property>
  <property fmtid="{D5CDD505-2E9C-101B-9397-08002B2CF9AE}" pid="6" name="_dlc_DocIdUrl">
    <vt:lpwstr>http://hudsharepoint.hud.gov/sites/HUD_DRT/_layouts/DocIdRedir.aspx?ID=HUDHUDDRT-5-4157, HUDHUDDRT-5-4157</vt:lpwstr>
  </property>
  <property fmtid="{D5CDD505-2E9C-101B-9397-08002B2CF9AE}" pid="7" name="MediaServiceImageTags">
    <vt:lpwstr/>
  </property>
  <property fmtid="{D5CDD505-2E9C-101B-9397-08002B2CF9AE}" pid="8" name="Order">
    <vt:r8>368600</vt:r8>
  </property>
  <property fmtid="{D5CDD505-2E9C-101B-9397-08002B2CF9AE}" pid="9" name="xd_Signature">
    <vt:bool>false</vt:bool>
  </property>
  <property fmtid="{D5CDD505-2E9C-101B-9397-08002B2CF9AE}" pid="10" name="xd_ProgID">
    <vt:lpwstr/>
  </property>
  <property fmtid="{D5CDD505-2E9C-101B-9397-08002B2CF9AE}" pid="11" name="TriggerFlowInfo">
    <vt:lpwstr/>
  </property>
  <property fmtid="{D5CDD505-2E9C-101B-9397-08002B2CF9AE}" pid="12" name="_SourceUrl">
    <vt:lpwstr/>
  </property>
  <property fmtid="{D5CDD505-2E9C-101B-9397-08002B2CF9AE}" pid="13" name="_SharedFileIndex">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ies>
</file>