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C:\Users\Ilene\Desktop\"/>
    </mc:Choice>
  </mc:AlternateContent>
  <xr:revisionPtr revIDLastSave="0" documentId="8_{86751699-13E3-426C-B587-E6F92883C25B}" xr6:coauthVersionLast="47" xr6:coauthVersionMax="47" xr10:uidLastSave="{00000000-0000-0000-0000-000000000000}"/>
  <bookViews>
    <workbookView xWindow="972" yWindow="1308" windowWidth="25908" windowHeight="10884" tabRatio="839"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3" i="5" l="1"/>
  <c r="K32" i="5"/>
  <c r="X93" i="5"/>
  <c r="Y93" i="5"/>
  <c r="Z93" i="5"/>
  <c r="AA93" i="5"/>
  <c r="Z5" i="5"/>
  <c r="X5" i="5"/>
  <c r="W5" i="5"/>
  <c r="Y5" i="5"/>
  <c r="AA5" i="5" s="1"/>
  <c r="AB5" i="5" s="1"/>
  <c r="AC5" i="5" s="1"/>
  <c r="AD5" i="5" s="1"/>
  <c r="AE5" i="5" s="1"/>
  <c r="AF5" i="5" s="1"/>
  <c r="AG5" i="5" s="1"/>
  <c r="AH5" i="5" s="1"/>
  <c r="U5"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2" i="5" s="1"/>
  <c r="D92" i="5" s="1"/>
  <c r="E92" i="5" s="1"/>
  <c r="F92" i="5" s="1"/>
  <c r="G92" i="5" s="1"/>
  <c r="H92" i="5" s="1"/>
  <c r="I92" i="5" s="1"/>
  <c r="J92" i="5" s="1"/>
  <c r="C93" i="5"/>
  <c r="D93" i="5"/>
  <c r="E93" i="5"/>
  <c r="F93" i="5"/>
  <c r="G93" i="5"/>
  <c r="H93" i="5"/>
  <c r="I93" i="5"/>
  <c r="J93" i="5"/>
  <c r="K93" i="5"/>
  <c r="L93" i="5"/>
  <c r="M93" i="5"/>
  <c r="N93" i="5"/>
  <c r="O93" i="5"/>
  <c r="P93" i="5"/>
  <c r="Q93" i="5"/>
  <c r="R93" i="5"/>
  <c r="S93" i="5"/>
  <c r="T93" i="5"/>
  <c r="U93" i="5"/>
  <c r="V93" i="5"/>
  <c r="W93" i="5"/>
  <c r="K92" i="5" l="1"/>
  <c r="L92" i="5" s="1"/>
  <c r="M92" i="5" s="1"/>
  <c r="N92" i="5" s="1"/>
  <c r="O92" i="5" s="1"/>
  <c r="P92" i="5" s="1"/>
  <c r="Q92" i="5" s="1"/>
  <c r="R92" i="5" s="1"/>
  <c r="S92" i="5" s="1"/>
  <c r="T92" i="5" s="1"/>
  <c r="U92" i="5" s="1"/>
  <c r="V92" i="5" s="1"/>
  <c r="W92" i="5" s="1"/>
  <c r="C90" i="5"/>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H91" i="5" s="1"/>
  <c r="G61" i="5"/>
  <c r="G91" i="5" s="1"/>
  <c r="F61" i="5"/>
  <c r="F91" i="5" s="1"/>
  <c r="E61" i="5"/>
  <c r="F32" i="5"/>
  <c r="G32" i="5"/>
  <c r="H32" i="5"/>
  <c r="I32" i="5"/>
  <c r="J32" i="5"/>
  <c r="E32" i="5"/>
  <c r="E62" i="5"/>
  <c r="F62" i="5" s="1"/>
  <c r="G62" i="5" s="1"/>
  <c r="H62" i="5" s="1"/>
  <c r="I62" i="5" s="1"/>
  <c r="J62" i="5" s="1"/>
  <c r="K62" i="5" s="1"/>
  <c r="L62" i="5" s="1"/>
  <c r="M62" i="5" s="1"/>
  <c r="N62" i="5" s="1"/>
  <c r="O62" i="5" s="1"/>
  <c r="J91" i="5" l="1"/>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V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M90" i="5" l="1"/>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alcChain>
</file>

<file path=xl/sharedStrings.xml><?xml version="1.0" encoding="utf-8"?>
<sst xmlns="http://schemas.openxmlformats.org/spreadsheetml/2006/main" count="316" uniqueCount="93">
  <si>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</si>
  <si>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</si>
  <si>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</si>
  <si>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</si>
  <si>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</si>
  <si>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</si>
  <si>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</si>
  <si>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</si>
  <si>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</si>
  <si>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</si>
  <si>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</si>
  <si>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</si>
  <si>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</si>
  <si>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</si>
  <si>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</si>
  <si>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</si>
  <si>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</si>
  <si>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</si>
  <si>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</si>
  <si>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</si>
  <si>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</si>
  <si>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</si>
  <si>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</si>
  <si>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</si>
  <si>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</si>
  <si>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</si>
  <si>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</si>
  <si>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</si>
  <si>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</si>
  <si>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</si>
  <si>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</si>
  <si>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</si>
  <si>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</si>
  <si>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</si>
  <si>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</si>
  <si>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</si>
  <si>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</si>
  <si>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</si>
  <si>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</si>
  <si>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</si>
  <si>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</si>
  <si>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</si>
  <si>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</si>
  <si>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</si>
  <si>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</si>
  <si>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</si>
  <si>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</si>
  <si>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</si>
  <si>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</si>
  <si>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</si>
  <si>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</si>
  <si>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</si>
  <si>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</si>
  <si>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</si>
  <si>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</si>
  <si>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</si>
  <si>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</si>
  <si>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</si>
  <si>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</si>
  <si>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</si>
  <si>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</si>
  <si>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</si>
  <si>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</si>
  <si>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</si>
  <si>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</si>
  <si>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</si>
  <si>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</si>
  <si>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</si>
  <si>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</si>
  <si>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</si>
  <si>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</si>
  <si>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</si>
  <si>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</si>
  <si>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</si>
  <si>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</si>
  <si>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</si>
  <si>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</si>
  <si>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</si>
  <si>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</si>
  <si>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</si>
  <si>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</si>
  <si>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</si>
  <si>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</si>
  <si>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</si>
  <si>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</si>
  <si>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</si>
  <si>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</si>
  <si>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</si>
  <si>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</si>
  <si>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</si>
  <si>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</si>
  <si>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</si>
  <si>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t>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</si>
</sst>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4"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1"/>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DDD9C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80">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5"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6" fillId="0" borderId="0" xfId="0" applyFont="1"/>
    <xf numFmtId="3" fontId="6" fillId="0" borderId="0" xfId="0" applyNumberFormat="1" applyFont="1"/>
    <xf numFmtId="49" fontId="0" fillId="2" borderId="4" xfId="0" applyNumberFormat="1" applyFill="1" applyBorder="1" applyAlignment="1">
      <alignment horizontal="right"/>
    </xf>
    <xf numFmtId="0" fontId="7" fillId="0" borderId="0" xfId="0" applyFont="1"/>
    <xf numFmtId="3" fontId="7" fillId="0" borderId="0" xfId="0" applyNumberFormat="1" applyFont="1"/>
    <xf numFmtId="0" fontId="8" fillId="5" borderId="0" xfId="0" applyFont="1" applyFill="1"/>
    <xf numFmtId="0" fontId="10" fillId="0" borderId="6" xfId="0" applyFont="1" applyBorder="1"/>
    <xf numFmtId="167" fontId="10" fillId="0" borderId="6" xfId="0" applyNumberFormat="1" applyFont="1" applyBorder="1"/>
    <xf numFmtId="44" fontId="10" fillId="0" borderId="6" xfId="2" applyFont="1" applyFill="1" applyBorder="1"/>
    <xf numFmtId="164" fontId="10" fillId="0" borderId="6" xfId="0" applyNumberFormat="1" applyFont="1" applyBorder="1"/>
    <xf numFmtId="0" fontId="10" fillId="0" borderId="0" xfId="0" applyFont="1"/>
    <xf numFmtId="167" fontId="10" fillId="0" borderId="0" xfId="0" applyNumberFormat="1" applyFont="1"/>
    <xf numFmtId="4" fontId="10" fillId="0" borderId="0" xfId="0" applyNumberFormat="1" applyFont="1"/>
    <xf numFmtId="0" fontId="9" fillId="0" borderId="0" xfId="0" applyFont="1"/>
    <xf numFmtId="167" fontId="9" fillId="0" borderId="0" xfId="0" applyNumberFormat="1" applyFont="1"/>
    <xf numFmtId="166" fontId="10" fillId="0" borderId="0" xfId="0" applyNumberFormat="1" applyFont="1"/>
    <xf numFmtId="44" fontId="10" fillId="0" borderId="0" xfId="2" applyFont="1" applyFill="1"/>
    <xf numFmtId="44" fontId="10" fillId="0" borderId="0" xfId="2" applyFont="1"/>
    <xf numFmtId="164" fontId="10" fillId="0" borderId="0" xfId="0" applyNumberFormat="1" applyFont="1" applyAlignment="1">
      <alignment wrapText="1"/>
    </xf>
    <xf numFmtId="164" fontId="9" fillId="0" borderId="0" xfId="0" applyNumberFormat="1" applyFont="1"/>
    <xf numFmtId="44" fontId="9" fillId="0" borderId="0" xfId="2" applyFont="1"/>
    <xf numFmtId="164" fontId="10" fillId="0" borderId="0" xfId="0" applyNumberFormat="1" applyFont="1"/>
    <xf numFmtId="9" fontId="10" fillId="0" borderId="0" xfId="3" applyFont="1"/>
    <xf numFmtId="0" fontId="10" fillId="0" borderId="0" xfId="0" applyFont="1" applyAlignment="1">
      <alignment wrapText="1"/>
    </xf>
    <xf numFmtId="166" fontId="10" fillId="0" borderId="0" xfId="2" applyNumberFormat="1" applyFont="1"/>
    <xf numFmtId="166" fontId="10" fillId="0" borderId="0" xfId="2" applyNumberFormat="1" applyFont="1" applyFill="1"/>
    <xf numFmtId="4" fontId="9" fillId="0" borderId="0" xfId="0" applyNumberFormat="1" applyFont="1"/>
    <xf numFmtId="0" fontId="9" fillId="0" borderId="0" xfId="0" applyFont="1" applyAlignment="1">
      <alignment horizontal="left" indent="1"/>
    </xf>
    <xf numFmtId="165" fontId="10" fillId="0" borderId="0" xfId="1" applyNumberFormat="1" applyFont="1" applyFill="1"/>
    <xf numFmtId="0" fontId="10"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1" fillId="0" borderId="5" xfId="0" applyFont="1" applyBorder="1"/>
    <xf numFmtId="0" fontId="11" fillId="0" borderId="7" xfId="0" applyFont="1" applyBorder="1"/>
    <xf numFmtId="6" fontId="11" fillId="6" borderId="0" xfId="0" applyNumberFormat="1" applyFont="1" applyFill="1"/>
    <xf numFmtId="6" fontId="12" fillId="6" borderId="0" xfId="0" applyNumberFormat="1" applyFont="1" applyFill="1"/>
    <xf numFmtId="6" fontId="4" fillId="6" borderId="0" xfId="0" applyNumberFormat="1" applyFont="1" applyFill="1"/>
    <xf numFmtId="0" fontId="12" fillId="6" borderId="0" xfId="0" applyFont="1" applyFill="1"/>
    <xf numFmtId="6" fontId="13" fillId="7" borderId="0" xfId="0" applyNumberFormat="1"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7"/>
                <c:pt idx="0">
                  <c:v>01/2024</c:v>
                </c:pt>
                <c:pt idx="1">
                  <c:v>4/2024</c:v>
                </c:pt>
                <c:pt idx="2">
                  <c:v>07/2024</c:v>
                </c:pt>
                <c:pt idx="3">
                  <c:v>10/2024</c:v>
                </c:pt>
                <c:pt idx="4">
                  <c:v>01/2025</c:v>
                </c:pt>
                <c:pt idx="5">
                  <c:v>4/2025</c:v>
                </c:pt>
                <c:pt idx="6">
                  <c:v>07/2025</c:v>
                </c:pt>
              </c:strCache>
            </c:strRef>
          </c:cat>
          <c:val>
            <c:numRef>
              <c:f>'Financial Proj'!$B$3:$AH$3</c:f>
              <c:numCache>
                <c:formatCode>"$"#,##0</c:formatCode>
                <c:ptCount val="7"/>
                <c:pt idx="0">
                  <c:v>192108309.78499997</c:v>
                </c:pt>
                <c:pt idx="1">
                  <c:v>200562380.78499997</c:v>
                </c:pt>
                <c:pt idx="2">
                  <c:v>208016451.78499997</c:v>
                </c:pt>
                <c:pt idx="3">
                  <c:v>213470522.78499997</c:v>
                </c:pt>
                <c:pt idx="4">
                  <c:v>215470522.78499997</c:v>
                </c:pt>
                <c:pt idx="5">
                  <c:v>216265440.78499997</c:v>
                </c:pt>
                <c:pt idx="6">
                  <c:v>217022549.78499997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7"/>
                <c:pt idx="0">
                  <c:v>01/2024</c:v>
                </c:pt>
                <c:pt idx="1">
                  <c:v>4/2024</c:v>
                </c:pt>
                <c:pt idx="2">
                  <c:v>07/2024</c:v>
                </c:pt>
                <c:pt idx="3">
                  <c:v>10/2024</c:v>
                </c:pt>
                <c:pt idx="4">
                  <c:v>01/2025</c:v>
                </c:pt>
                <c:pt idx="5">
                  <c:v>4/2025</c:v>
                </c:pt>
                <c:pt idx="6">
                  <c:v>07/2025</c:v>
                </c:pt>
              </c:strCache>
            </c:strRef>
          </c:cat>
          <c:val>
            <c:numRef>
              <c:f>'Financial Proj'!$B$5:$AH$5</c:f>
              <c:numCache>
                <c:formatCode>"$"#,##0</c:formatCode>
                <c:ptCount val="7"/>
                <c:pt idx="0">
                  <c:v>210607604.81999999</c:v>
                </c:pt>
                <c:pt idx="1">
                  <c:v>212839975.97</c:v>
                </c:pt>
                <c:pt idx="2">
                  <c:v>212839975.97</c:v>
                </c:pt>
                <c:pt idx="3">
                  <c:v>212839975.97</c:v>
                </c:pt>
                <c:pt idx="4">
                  <c:v>212839975.97</c:v>
                </c:pt>
                <c:pt idx="5">
                  <c:v>212839975.97</c:v>
                </c:pt>
                <c:pt idx="6">
                  <c:v>212839975.97</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7"/>
                <c:pt idx="0">
                  <c:v>01/2024</c:v>
                </c:pt>
                <c:pt idx="1">
                  <c:v>4/2024</c:v>
                </c:pt>
                <c:pt idx="2">
                  <c:v>07/2024</c:v>
                </c:pt>
                <c:pt idx="3">
                  <c:v>10/2024</c:v>
                </c:pt>
                <c:pt idx="4">
                  <c:v>01/2025</c:v>
                </c:pt>
                <c:pt idx="5">
                  <c:v>4/2025</c:v>
                </c:pt>
                <c:pt idx="6">
                  <c:v>07/2025</c:v>
                </c:pt>
              </c:strCache>
            </c:strRef>
          </c:cat>
          <c:val>
            <c:numRef>
              <c:f>'Financial Proj'!$B$31:$AH$31</c:f>
              <c:numCache>
                <c:formatCode>"$"#,##0</c:formatCode>
                <c:ptCount val="7"/>
                <c:pt idx="0">
                  <c:v>3609985</c:v>
                </c:pt>
                <c:pt idx="1">
                  <c:v>3609985</c:v>
                </c:pt>
                <c:pt idx="2">
                  <c:v>3609985</c:v>
                </c:pt>
                <c:pt idx="3">
                  <c:v>3609985</c:v>
                </c:pt>
                <c:pt idx="4">
                  <c:v>3609985</c:v>
                </c:pt>
                <c:pt idx="5">
                  <c:v>3609985</c:v>
                </c:pt>
                <c:pt idx="6">
                  <c:v>3609985</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7"/>
                <c:pt idx="0">
                  <c:v>01/2024</c:v>
                </c:pt>
                <c:pt idx="1">
                  <c:v>4/2024</c:v>
                </c:pt>
                <c:pt idx="2">
                  <c:v>07/2024</c:v>
                </c:pt>
                <c:pt idx="3">
                  <c:v>10/2024</c:v>
                </c:pt>
                <c:pt idx="4">
                  <c:v>01/2025</c:v>
                </c:pt>
                <c:pt idx="5">
                  <c:v>4/2025</c:v>
                </c:pt>
                <c:pt idx="6">
                  <c:v>07/2025</c:v>
                </c:pt>
              </c:strCache>
            </c:strRef>
          </c:cat>
          <c:val>
            <c:numRef>
              <c:f>'Financial Proj'!$B$33:$AH$33</c:f>
              <c:numCache>
                <c:formatCode>"$"#,##0</c:formatCode>
                <c:ptCount val="7"/>
                <c:pt idx="0">
                  <c:v>5055168.8400000008</c:v>
                </c:pt>
                <c:pt idx="1">
                  <c:v>5055168.8400000008</c:v>
                </c:pt>
                <c:pt idx="2">
                  <c:v>5055168.8400000008</c:v>
                </c:pt>
                <c:pt idx="3">
                  <c:v>5055168.8400000008</c:v>
                </c:pt>
                <c:pt idx="4">
                  <c:v>5055168.8400000008</c:v>
                </c:pt>
                <c:pt idx="5">
                  <c:v>5055168.8400000008</c:v>
                </c:pt>
                <c:pt idx="6">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7"/>
                <c:pt idx="0">
                  <c:v>01/2024</c:v>
                </c:pt>
                <c:pt idx="1">
                  <c:v>4/2024</c:v>
                </c:pt>
                <c:pt idx="2">
                  <c:v>07/2024</c:v>
                </c:pt>
                <c:pt idx="3">
                  <c:v>10/2024</c:v>
                </c:pt>
                <c:pt idx="4">
                  <c:v>01/2025</c:v>
                </c:pt>
                <c:pt idx="5">
                  <c:v>4/2025</c:v>
                </c:pt>
                <c:pt idx="6">
                  <c:v>07/2025</c:v>
                </c:pt>
              </c:strCache>
            </c:strRef>
          </c:cat>
          <c:val>
            <c:numRef>
              <c:f>'Financial Proj'!$B$60:$AH$60</c:f>
              <c:numCache>
                <c:formatCode>"$"#,##0</c:formatCode>
                <c:ptCount val="7"/>
                <c:pt idx="0">
                  <c:v>15006450.199999999</c:v>
                </c:pt>
                <c:pt idx="1">
                  <c:v>16002803.299999999</c:v>
                </c:pt>
                <c:pt idx="2">
                  <c:v>16002803.299999999</c:v>
                </c:pt>
                <c:pt idx="3">
                  <c:v>16002803.299999999</c:v>
                </c:pt>
                <c:pt idx="4">
                  <c:v>16002803.299999999</c:v>
                </c:pt>
                <c:pt idx="5">
                  <c:v>16002803.299999999</c:v>
                </c:pt>
                <c:pt idx="6">
                  <c:v>16002803.299999999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7"/>
                <c:pt idx="0">
                  <c:v>01/2024</c:v>
                </c:pt>
                <c:pt idx="1">
                  <c:v>4/2024</c:v>
                </c:pt>
                <c:pt idx="2">
                  <c:v>07/2024</c:v>
                </c:pt>
                <c:pt idx="3">
                  <c:v>10/2024</c:v>
                </c:pt>
                <c:pt idx="4">
                  <c:v>01/2025</c:v>
                </c:pt>
                <c:pt idx="5">
                  <c:v>4/2025</c:v>
                </c:pt>
                <c:pt idx="6">
                  <c:v>07/2025</c:v>
                </c:pt>
              </c:strCache>
            </c:strRef>
          </c:cat>
          <c:val>
            <c:numRef>
              <c:f>'Financial Proj'!$B$62:$AH$62</c:f>
              <c:numCache>
                <c:formatCode>"$"#,##0</c:formatCode>
                <c:ptCount val="7"/>
                <c:pt idx="0">
                  <c:v>15368863.620000001</c:v>
                </c:pt>
                <c:pt idx="1">
                  <c:v>15370128.080000002</c:v>
                </c:pt>
                <c:pt idx="2">
                  <c:v>15370128.080000002</c:v>
                </c:pt>
                <c:pt idx="3">
                  <c:v>15370128.080000002</c:v>
                </c:pt>
                <c:pt idx="4">
                  <c:v>15370128.080000002</c:v>
                </c:pt>
                <c:pt idx="5">
                  <c:v>15370128.080000002</c:v>
                </c:pt>
                <c:pt idx="6">
                  <c:v>15370128.080000002</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7"/>
                <c:pt idx="0">
                  <c:v>01/2024</c:v>
                </c:pt>
                <c:pt idx="1">
                  <c:v>4/2024</c:v>
                </c:pt>
                <c:pt idx="2">
                  <c:v>07/2024</c:v>
                </c:pt>
                <c:pt idx="3">
                  <c:v>10/2024</c:v>
                </c:pt>
                <c:pt idx="4">
                  <c:v>01/2025</c:v>
                </c:pt>
                <c:pt idx="5">
                  <c:v>4/2025</c:v>
                </c:pt>
                <c:pt idx="6">
                  <c:v>07/2025</c:v>
                </c:pt>
              </c:strCache>
            </c:strRef>
          </c:cat>
          <c:val>
            <c:numRef>
              <c:f>'Financial Proj'!$B$90:$AH$90</c:f>
              <c:numCache>
                <c:formatCode>"$"#,##0</c:formatCode>
                <c:ptCount val="7"/>
                <c:pt idx="0">
                  <c:v>210724744.98499998</c:v>
                </c:pt>
                <c:pt idx="1">
                  <c:v>220175169.08499998</c:v>
                </c:pt>
                <c:pt idx="2">
                  <c:v>227629240.08499998</c:v>
                </c:pt>
                <c:pt idx="3">
                  <c:v>233083311.08499998</c:v>
                </c:pt>
                <c:pt idx="4">
                  <c:v>235083311.08499998</c:v>
                </c:pt>
                <c:pt idx="5">
                  <c:v>235878229.08499998</c:v>
                </c:pt>
                <c:pt idx="6">
                  <c:v>236635338.08499998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7"/>
                <c:pt idx="0">
                  <c:v>01/2024</c:v>
                </c:pt>
                <c:pt idx="1">
                  <c:v>4/2024</c:v>
                </c:pt>
                <c:pt idx="2">
                  <c:v>07/2024</c:v>
                </c:pt>
                <c:pt idx="3">
                  <c:v>10/2024</c:v>
                </c:pt>
                <c:pt idx="4">
                  <c:v>01/2025</c:v>
                </c:pt>
                <c:pt idx="5">
                  <c:v>4/2025</c:v>
                </c:pt>
                <c:pt idx="6">
                  <c:v>07/2025</c:v>
                </c:pt>
              </c:strCache>
            </c:strRef>
          </c:cat>
          <c:val>
            <c:numRef>
              <c:f>'Financial Proj'!$B$92:$AH$92</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7"/>
                <c:pt idx="0">
                  <c:v>01/2024</c:v>
                </c:pt>
                <c:pt idx="1">
                  <c:v>4/2024</c:v>
                </c:pt>
                <c:pt idx="2">
                  <c:v>07/2024</c:v>
                </c:pt>
                <c:pt idx="3">
                  <c:v>10/2024</c:v>
                </c:pt>
                <c:pt idx="4">
                  <c:v>01/2025</c:v>
                </c:pt>
                <c:pt idx="5">
                  <c:v>4/2025</c:v>
                </c:pt>
                <c:pt idx="6">
                  <c:v>07/2025</c:v>
                </c:pt>
              </c:strCache>
            </c:strRef>
          </c:cat>
          <c:val>
            <c:numRef>
              <c:f>'Performance Proj'!$B$4:$AH$4</c:f>
              <c:numCache>
                <c:formatCode>General</c:formatCode>
                <c:ptCount val="7"/>
                <c:pt idx="0">
                  <c:v>140</c:v>
                </c:pt>
                <c:pt idx="1">
                  <c:v>140</c:v>
                </c:pt>
                <c:pt idx="2">
                  <c:v>140</c:v>
                </c:pt>
                <c:pt idx="3">
                  <c:v>140</c:v>
                </c:pt>
                <c:pt idx="4">
                  <c:v>140</c:v>
                </c:pt>
                <c:pt idx="5">
                  <c:v>140</c:v>
                </c:pt>
                <c:pt idx="6">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7"/>
                <c:pt idx="0">
                  <c:v>01/2024</c:v>
                </c:pt>
                <c:pt idx="1">
                  <c:v>4/2024</c:v>
                </c:pt>
                <c:pt idx="2">
                  <c:v>07/2024</c:v>
                </c:pt>
                <c:pt idx="3">
                  <c:v>10/2024</c:v>
                </c:pt>
                <c:pt idx="4">
                  <c:v>01/2025</c:v>
                </c:pt>
                <c:pt idx="5">
                  <c:v>4/2025</c:v>
                </c:pt>
                <c:pt idx="6">
                  <c:v>07/2025</c:v>
                </c:pt>
              </c:strCache>
            </c:strRef>
          </c:cat>
          <c:val>
            <c:numRef>
              <c:f>'Performance Proj'!$B$6:$AH$6</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7"/>
                <c:pt idx="0">
                  <c:v>01/2024</c:v>
                </c:pt>
                <c:pt idx="1">
                  <c:v>4/2024</c:v>
                </c:pt>
                <c:pt idx="2">
                  <c:v>07/2024</c:v>
                </c:pt>
                <c:pt idx="3">
                  <c:v>10/2024</c:v>
                </c:pt>
                <c:pt idx="4">
                  <c:v>01/2025</c:v>
                </c:pt>
                <c:pt idx="5">
                  <c:v>4/2025</c:v>
                </c:pt>
                <c:pt idx="6">
                  <c:v>07/2025</c:v>
                </c:pt>
              </c:strCache>
            </c:strRef>
          </c:cat>
          <c:val>
            <c:numRef>
              <c:f>'Performance Proj'!$B$36:$AH$36</c:f>
              <c:numCache>
                <c:formatCode>#,##0</c:formatCode>
                <c:ptCount val="7"/>
                <c:pt idx="0">
                  <c:v>2010</c:v>
                </c:pt>
                <c:pt idx="1">
                  <c:v>2030</c:v>
                </c:pt>
                <c:pt idx="2">
                  <c:v>2050</c:v>
                </c:pt>
                <c:pt idx="3">
                  <c:v>2050</c:v>
                </c:pt>
                <c:pt idx="4">
                  <c:v>2050</c:v>
                </c:pt>
                <c:pt idx="5">
                  <c:v>2050</c:v>
                </c:pt>
                <c:pt idx="6">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7"/>
                <c:pt idx="0">
                  <c:v>01/2024</c:v>
                </c:pt>
                <c:pt idx="1">
                  <c:v>4/2024</c:v>
                </c:pt>
                <c:pt idx="2">
                  <c:v>07/2024</c:v>
                </c:pt>
                <c:pt idx="3">
                  <c:v>10/2024</c:v>
                </c:pt>
                <c:pt idx="4">
                  <c:v>01/2025</c:v>
                </c:pt>
                <c:pt idx="5">
                  <c:v>4/2025</c:v>
                </c:pt>
                <c:pt idx="6">
                  <c:v>07/2025</c:v>
                </c:pt>
              </c:strCache>
            </c:strRef>
          </c:cat>
          <c:val>
            <c:numRef>
              <c:f>'Performance Proj'!$B$38:$AH$38</c:f>
              <c:numCache>
                <c:formatCode>#,##0</c:formatCode>
                <c:ptCount val="7"/>
                <c:pt idx="0">
                  <c:v>655</c:v>
                </c:pt>
                <c:pt idx="1">
                  <c:v>655</c:v>
                </c:pt>
                <c:pt idx="2">
                  <c:v>655</c:v>
                </c:pt>
                <c:pt idx="3">
                  <c:v>655</c:v>
                </c:pt>
                <c:pt idx="4">
                  <c:v>655</c:v>
                </c:pt>
                <c:pt idx="5">
                  <c:v>655</c:v>
                </c:pt>
                <c:pt idx="6">
                  <c:v>655</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7"/>
                <c:pt idx="0">
                  <c:v>01/2024</c:v>
                </c:pt>
                <c:pt idx="1">
                  <c:v>4/2024</c:v>
                </c:pt>
                <c:pt idx="2">
                  <c:v>07/2024</c:v>
                </c:pt>
                <c:pt idx="3">
                  <c:v>10/2024</c:v>
                </c:pt>
                <c:pt idx="4">
                  <c:v>01/2025</c:v>
                </c:pt>
                <c:pt idx="5">
                  <c:v>4/2025</c:v>
                </c:pt>
                <c:pt idx="6">
                  <c:v>07/2025</c:v>
                </c:pt>
              </c:strCache>
            </c:strRef>
          </c:cat>
          <c:val>
            <c:numRef>
              <c:f>'Performance Proj'!$B$69:$AH$69</c:f>
              <c:numCache>
                <c:formatCode>#,##0</c:formatCode>
                <c:ptCount val="7"/>
                <c:pt idx="0">
                  <c:v>464</c:v>
                </c:pt>
                <c:pt idx="1">
                  <c:v>464</c:v>
                </c:pt>
                <c:pt idx="2">
                  <c:v>464</c:v>
                </c:pt>
                <c:pt idx="3">
                  <c:v>464</c:v>
                </c:pt>
                <c:pt idx="4">
                  <c:v>464</c:v>
                </c:pt>
                <c:pt idx="5">
                  <c:v>464</c:v>
                </c:pt>
                <c:pt idx="6">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7"/>
                <c:pt idx="0">
                  <c:v>01/2024</c:v>
                </c:pt>
                <c:pt idx="1">
                  <c:v>4/2024</c:v>
                </c:pt>
                <c:pt idx="2">
                  <c:v>07/2024</c:v>
                </c:pt>
                <c:pt idx="3">
                  <c:v>10/2024</c:v>
                </c:pt>
                <c:pt idx="4">
                  <c:v>01/2025</c:v>
                </c:pt>
                <c:pt idx="5">
                  <c:v>4/2025</c:v>
                </c:pt>
                <c:pt idx="6">
                  <c:v>07/2025</c:v>
                </c:pt>
              </c:strCache>
            </c:strRef>
          </c:cat>
          <c:val>
            <c:numRef>
              <c:f>'Performance Proj'!$B$71:$AH$71</c:f>
              <c:numCache>
                <c:formatCode>#,##0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149013</xdr:colOff>
      <xdr:row>8</xdr:row>
      <xdr:rowOff>3386</xdr:rowOff>
    </xdr:from>
    <xdr:to>
      <xdr:col>33</xdr:col>
      <xdr:colOff>295834</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135677</xdr:colOff>
      <xdr:row>35</xdr:row>
      <xdr:rowOff>55034</xdr:rowOff>
    </xdr:from>
    <xdr:to>
      <xdr:col>33</xdr:col>
      <xdr:colOff>367552</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135590</xdr:colOff>
      <xdr:row>65</xdr:row>
      <xdr:rowOff>13685</xdr:rowOff>
    </xdr:from>
    <xdr:to>
      <xdr:col>32</xdr:col>
      <xdr:colOff>896471</xdr:colOff>
      <xdr:row>84</xdr:row>
      <xdr:rowOff>51784</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238123</xdr:colOff>
      <xdr:row>97</xdr:row>
      <xdr:rowOff>20955</xdr:rowOff>
    </xdr:from>
    <xdr:to>
      <xdr:col>33</xdr:col>
      <xdr:colOff>8964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34</xdr:col>
      <xdr:colOff>15239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33</xdr:col>
      <xdr:colOff>495300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34</xdr:col>
      <xdr:colOff>68580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I5" sqref="I5"/>
    </sheetView>
  </sheetViews>
  <sheetFormatPr defaultRowHeight="14.4" x14ac:dyDescent="0.3"/>
  <sheetData>
    <row r="1" spans="2:15" ht="15" thickBot="1" x14ac:dyDescent="0.35"/>
    <row r="2" spans="2:15" ht="302.10000000000002" customHeight="1" thickBot="1" x14ac:dyDescent="0.35">
      <c r="B2" s="77" t="s">
        <v>0</v>
      </c>
      <c r="C2" s="78"/>
      <c r="D2" s="78"/>
      <c r="E2" s="78"/>
      <c r="F2" s="78"/>
      <c r="G2" s="78"/>
      <c r="H2" s="78"/>
      <c r="I2" s="78"/>
      <c r="J2" s="78"/>
      <c r="K2" s="78"/>
      <c r="L2" s="78"/>
      <c r="M2" s="78"/>
      <c r="N2" s="78"/>
      <c r="O2" s="79"/>
    </row>
    <row r="3" spans="2:15" x14ac:dyDescent="0.3">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view="pageBreakPreview" zoomScale="85" zoomScaleNormal="70" zoomScaleSheetLayoutView="85" workbookViewId="0">
      <selection activeCell="AC93" sqref="AC93"/>
    </sheetView>
  </sheetViews>
  <sheetFormatPr defaultRowHeight="14.4" x14ac:dyDescent="0.3"/>
  <cols>
    <col min="1" max="1" width="33.33203125" customWidth="1"/>
    <col min="2" max="4" width="8.6640625" hidden="1" customWidth="1"/>
    <col min="5" max="5" width="9.33203125" hidden="1" customWidth="1"/>
    <col min="6" max="8" width="11" hidden="1" customWidth="1"/>
    <col min="9" max="14" width="12.109375" hidden="1" customWidth="1"/>
    <col min="15" max="22" width="13.33203125" hidden="1" customWidth="1"/>
    <col min="23" max="23" width="15.6640625" hidden="1" customWidth="1"/>
    <col min="24" max="27" width="13.33203125" hidden="1" customWidth="1"/>
    <col min="28" max="34" width="13.33203125" bestFit="1" customWidth="1"/>
    <col min="35" max="57" width="16.44140625" bestFit="1" customWidth="1"/>
  </cols>
  <sheetData>
    <row r="1" spans="1:35" s="34" customFormat="1" x14ac:dyDescent="0.3">
      <c r="J1" s="34" t="s">
        <v>1</v>
      </c>
      <c r="K1" s="34" t="s">
        <v>2</v>
      </c>
      <c r="L1" s="34" t="s">
        <v>3</v>
      </c>
      <c r="M1" s="34" t="s">
        <v>4</v>
      </c>
      <c r="N1" s="34" t="s">
        <v>5</v>
      </c>
      <c r="O1" s="34" t="s">
        <v>6</v>
      </c>
      <c r="P1" s="34" t="s">
        <v>7</v>
      </c>
      <c r="Q1" s="34" t="s">
        <v>8</v>
      </c>
      <c r="R1" s="34" t="s">
        <v>9</v>
      </c>
      <c r="S1" s="70" t="s">
        <v>10</v>
      </c>
      <c r="T1" s="71"/>
      <c r="U1" s="71"/>
      <c r="V1" s="71"/>
    </row>
    <row r="2" spans="1:35" x14ac:dyDescent="0.3">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x14ac:dyDescent="0.3">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213470522.78499997</v>
      </c>
      <c r="AF3" s="2">
        <f t="shared" ref="AF3" si="6">AE3+AF4</f>
        <v>215470522.78499997</v>
      </c>
      <c r="AG3" s="2">
        <f t="shared" ref="AG3" si="7">AF3+AG4</f>
        <v>216265440.78499997</v>
      </c>
      <c r="AH3" s="2">
        <f t="shared" ref="AH3" si="8">AG3+AH4</f>
        <v>217022549.78499997</v>
      </c>
      <c r="AI3" s="29"/>
    </row>
    <row r="4" spans="1:35" x14ac:dyDescent="0.3">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5454071</v>
      </c>
      <c r="AF4" s="11">
        <v>2000000</v>
      </c>
      <c r="AG4" s="11">
        <v>794918</v>
      </c>
      <c r="AH4" s="11">
        <v>757109</v>
      </c>
    </row>
    <row r="5" spans="1:35" x14ac:dyDescent="0.3">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210607604.81999999</v>
      </c>
      <c r="AC5" s="17">
        <f t="shared" ref="AC5" si="13">AB5+AC6</f>
        <v>212839975.97</v>
      </c>
      <c r="AD5" s="17">
        <f t="shared" ref="AD5" si="14">AC5+AD6</f>
        <v>212839975.97</v>
      </c>
      <c r="AE5" s="17">
        <f t="shared" ref="AE5" si="15">AD5+AE6</f>
        <v>212839975.97</v>
      </c>
      <c r="AF5" s="17">
        <f t="shared" ref="AF5" si="16">AE5+AF6</f>
        <v>212839975.97</v>
      </c>
      <c r="AG5" s="17">
        <f t="shared" ref="AG5" si="17">AF5+AG6</f>
        <v>212839975.97</v>
      </c>
      <c r="AH5" s="17">
        <f t="shared" ref="AH5" si="18">AG5+AH6</f>
        <v>212839975.97</v>
      </c>
    </row>
    <row r="6" spans="1:35" x14ac:dyDescent="0.3">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2">
        <v>1212360</v>
      </c>
      <c r="AC6" s="73">
        <v>2232371.15</v>
      </c>
      <c r="AD6" s="73"/>
      <c r="AE6" s="73"/>
      <c r="AF6" s="73"/>
      <c r="AG6" s="73"/>
      <c r="AH6" s="73"/>
    </row>
    <row r="7" spans="1:35" x14ac:dyDescent="0.3">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3">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3">
      <c r="A9" s="47" t="s">
        <v>49</v>
      </c>
      <c r="I9" s="60" t="s">
        <v>50</v>
      </c>
      <c r="J9" s="53">
        <v>1993806.53</v>
      </c>
      <c r="K9" s="53">
        <v>3273650.81</v>
      </c>
      <c r="L9" s="53">
        <v>3273650.81</v>
      </c>
      <c r="M9" s="53">
        <v>0</v>
      </c>
      <c r="N9" s="53"/>
      <c r="O9" s="53"/>
      <c r="P9" s="53"/>
      <c r="Q9" s="53"/>
      <c r="R9" s="53"/>
      <c r="S9" s="47"/>
      <c r="AH9" s="68"/>
    </row>
    <row r="10" spans="1:35" x14ac:dyDescent="0.3">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3">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3">
      <c r="I12" s="47"/>
      <c r="J12" s="54"/>
      <c r="K12" s="54"/>
      <c r="L12" s="54"/>
      <c r="M12" s="54"/>
      <c r="N12" s="54"/>
      <c r="O12" s="54"/>
      <c r="P12" s="54"/>
      <c r="Q12" s="54"/>
      <c r="R12" s="54"/>
      <c r="S12" s="47"/>
      <c r="X12" s="2"/>
      <c r="Y12" s="2"/>
      <c r="AH12" s="32"/>
    </row>
    <row r="13" spans="1:35" x14ac:dyDescent="0.3">
      <c r="G13" s="2"/>
      <c r="I13" s="61"/>
      <c r="J13" s="47"/>
      <c r="K13" s="47"/>
      <c r="L13" s="58"/>
      <c r="M13" s="47"/>
      <c r="N13" s="47"/>
      <c r="O13" s="47"/>
      <c r="P13" s="47"/>
      <c r="Q13" s="47"/>
      <c r="R13" s="47"/>
      <c r="S13" s="47"/>
      <c r="W13" s="2"/>
      <c r="AH13" s="2"/>
    </row>
    <row r="14" spans="1:35" x14ac:dyDescent="0.3">
      <c r="H14" s="2"/>
      <c r="I14" s="62"/>
      <c r="J14" s="58"/>
      <c r="K14" s="58"/>
      <c r="L14" s="48"/>
      <c r="M14" s="47"/>
      <c r="N14" s="47"/>
      <c r="O14" s="47"/>
      <c r="P14" s="47"/>
      <c r="Q14" s="47"/>
      <c r="R14" s="47"/>
      <c r="S14" s="47"/>
      <c r="W14" s="2"/>
    </row>
    <row r="15" spans="1:35" x14ac:dyDescent="0.3">
      <c r="H15" s="2"/>
      <c r="I15" s="61"/>
      <c r="J15" s="58"/>
      <c r="K15" s="58"/>
      <c r="L15" s="47"/>
      <c r="M15" s="47"/>
      <c r="N15" s="47"/>
      <c r="O15" s="47"/>
      <c r="P15" s="47"/>
      <c r="Q15" s="47"/>
      <c r="R15" s="47"/>
      <c r="S15" s="47"/>
      <c r="W15" s="25"/>
      <c r="AH15" s="30"/>
    </row>
    <row r="16" spans="1:35" x14ac:dyDescent="0.3">
      <c r="G16" s="25"/>
      <c r="I16" s="32"/>
    </row>
    <row r="17" spans="1:35" x14ac:dyDescent="0.3">
      <c r="H17" s="25"/>
      <c r="I17" s="32"/>
      <c r="AH17" s="30"/>
    </row>
    <row r="18" spans="1:35" x14ac:dyDescent="0.3">
      <c r="H18" s="25"/>
      <c r="I18" s="32"/>
      <c r="K18" s="33"/>
    </row>
    <row r="19" spans="1:35" x14ac:dyDescent="0.3">
      <c r="H19" s="25"/>
      <c r="I19" s="32"/>
      <c r="AH19" s="25"/>
    </row>
    <row r="20" spans="1:35" x14ac:dyDescent="0.3">
      <c r="H20" s="25"/>
      <c r="I20" s="30"/>
    </row>
    <row r="29" spans="1:35" x14ac:dyDescent="0.3">
      <c r="E29" s="26"/>
      <c r="F29" s="26"/>
      <c r="G29" s="26"/>
      <c r="H29" s="26"/>
      <c r="I29" s="26"/>
      <c r="J29" s="26"/>
      <c r="K29" s="26"/>
      <c r="L29" s="26"/>
      <c r="M29" s="26"/>
      <c r="N29" s="26"/>
      <c r="O29" s="26"/>
      <c r="P29" s="26"/>
      <c r="Q29" s="26"/>
      <c r="R29" s="26"/>
      <c r="S29" s="26"/>
      <c r="T29" s="26"/>
      <c r="U29" s="26"/>
      <c r="V29" s="26"/>
      <c r="W29" s="26"/>
      <c r="X29" s="26"/>
      <c r="Y29" s="26"/>
      <c r="Z29" s="26"/>
    </row>
    <row r="30" spans="1:35" x14ac:dyDescent="0.3">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x14ac:dyDescent="0.3">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3609985</v>
      </c>
      <c r="M31" s="2">
        <f>SUM($B$32:M32)</f>
        <v>3609985</v>
      </c>
      <c r="N31" s="2">
        <f>SUM($B$32:N32)</f>
        <v>3609985</v>
      </c>
      <c r="O31" s="2">
        <f>SUM($B$32:O32)</f>
        <v>3609985</v>
      </c>
      <c r="P31" s="2">
        <f>SUM($B$32:P32)</f>
        <v>3609985</v>
      </c>
      <c r="Q31" s="2">
        <f>SUM($B$32:Q32)</f>
        <v>3609985</v>
      </c>
      <c r="R31" s="2">
        <f>SUM($B$32:R32)</f>
        <v>3609985</v>
      </c>
      <c r="S31" s="2">
        <f>SUM($B$32:S32)</f>
        <v>3609985</v>
      </c>
      <c r="T31" s="2">
        <f>SUM($B$32:T32)</f>
        <v>3609985</v>
      </c>
      <c r="U31" s="2">
        <f>SUM($B$32:U32)</f>
        <v>3609985</v>
      </c>
      <c r="V31" s="2">
        <f>SUM($B$32:V32)</f>
        <v>3609985</v>
      </c>
      <c r="W31" s="2">
        <f>SUM($B$32:W32)</f>
        <v>3609985</v>
      </c>
      <c r="X31" s="2">
        <f>SUM($B$32:X32)</f>
        <v>3609985</v>
      </c>
      <c r="Y31" s="2">
        <f>SUM($B$32:Y32)</f>
        <v>3609985</v>
      </c>
      <c r="Z31" s="2">
        <f>SUM($B$32:Z32)</f>
        <v>3609985</v>
      </c>
      <c r="AA31" s="2">
        <f>SUM($B$32:AA32)</f>
        <v>3609985</v>
      </c>
      <c r="AB31" s="2">
        <f>SUM($B$32:AB32)</f>
        <v>3609985</v>
      </c>
      <c r="AC31" s="2">
        <f>SUM($B$32:AC32)</f>
        <v>3609985</v>
      </c>
      <c r="AD31" s="2">
        <f>SUM($B$32:AD32)</f>
        <v>3609985</v>
      </c>
      <c r="AE31" s="2">
        <f>SUM($B$32:AE32)</f>
        <v>3609985</v>
      </c>
      <c r="AF31" s="2">
        <f>SUM($B$32:AF32)</f>
        <v>3609985</v>
      </c>
      <c r="AG31" s="2">
        <f>SUM($B$32:AG32)</f>
        <v>3609985</v>
      </c>
      <c r="AH31" s="2">
        <f>SUM($B$32:AH32)</f>
        <v>3609985</v>
      </c>
      <c r="AI31" s="2"/>
    </row>
    <row r="32" spans="1:35" x14ac:dyDescent="0.3">
      <c r="A32" t="s">
        <v>46</v>
      </c>
      <c r="B32" s="13">
        <v>0</v>
      </c>
      <c r="C32" s="11"/>
      <c r="D32" s="11"/>
      <c r="E32" s="11">
        <f>E34</f>
        <v>277283</v>
      </c>
      <c r="F32" s="11">
        <f t="shared" ref="F32:J32" si="20">F34</f>
        <v>587000</v>
      </c>
      <c r="G32" s="11">
        <f t="shared" si="20"/>
        <v>320717</v>
      </c>
      <c r="H32" s="11">
        <f t="shared" si="20"/>
        <v>750000</v>
      </c>
      <c r="I32" s="11">
        <f t="shared" si="20"/>
        <v>200000</v>
      </c>
      <c r="J32" s="11">
        <f t="shared" si="20"/>
        <v>1425000</v>
      </c>
      <c r="K32" s="11">
        <f>K34</f>
        <v>49985</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3">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x14ac:dyDescent="0.3">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v>0</v>
      </c>
      <c r="AC34" s="19">
        <v>0</v>
      </c>
      <c r="AD34" s="19"/>
      <c r="AE34" s="19"/>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3">
      <c r="I35" s="47"/>
      <c r="J35" s="47"/>
      <c r="K35" s="47"/>
      <c r="L35" s="47"/>
      <c r="M35" s="47"/>
      <c r="N35" s="47"/>
      <c r="O35" s="47"/>
      <c r="P35" s="47"/>
      <c r="Q35" s="47"/>
      <c r="R35" s="47"/>
    </row>
    <row r="36" spans="1:57" x14ac:dyDescent="0.3">
      <c r="A36" s="47" t="s">
        <v>49</v>
      </c>
      <c r="I36" s="47" t="s">
        <v>54</v>
      </c>
      <c r="J36" s="53">
        <v>0</v>
      </c>
      <c r="K36" s="54">
        <v>17618.310000000001</v>
      </c>
      <c r="L36" s="54"/>
      <c r="M36" s="54"/>
      <c r="N36" s="54"/>
      <c r="O36" s="54"/>
      <c r="P36" s="54"/>
      <c r="Q36" s="54"/>
      <c r="R36" s="54"/>
    </row>
    <row r="37" spans="1:57" ht="86.4" x14ac:dyDescent="0.3">
      <c r="H37" s="2"/>
      <c r="I37" s="55" t="s">
        <v>55</v>
      </c>
      <c r="J37" s="53">
        <v>0</v>
      </c>
      <c r="K37" s="54">
        <v>1425000</v>
      </c>
      <c r="L37" s="54"/>
      <c r="M37" s="54"/>
      <c r="N37" s="54"/>
      <c r="O37" s="54"/>
      <c r="P37" s="54"/>
      <c r="Q37" s="54"/>
      <c r="R37" s="54"/>
    </row>
    <row r="38" spans="1:57" ht="28.8" x14ac:dyDescent="0.3">
      <c r="H38" s="2"/>
      <c r="I38" s="55" t="s">
        <v>56</v>
      </c>
      <c r="J38" s="53">
        <v>0</v>
      </c>
      <c r="K38" s="54"/>
      <c r="L38" s="54"/>
      <c r="M38" s="54"/>
      <c r="N38" s="54"/>
      <c r="O38" s="54"/>
      <c r="P38" s="54"/>
      <c r="Q38" s="54"/>
      <c r="R38" s="54"/>
      <c r="AC38" s="32"/>
    </row>
    <row r="39" spans="1:57" ht="28.8" x14ac:dyDescent="0.3">
      <c r="H39" s="2"/>
      <c r="I39" s="55" t="s">
        <v>57</v>
      </c>
      <c r="J39" s="53">
        <v>0</v>
      </c>
      <c r="K39" s="54"/>
      <c r="L39" s="54"/>
      <c r="M39" s="54"/>
      <c r="N39" s="54"/>
      <c r="O39" s="54"/>
      <c r="P39" s="54"/>
      <c r="Q39" s="54"/>
      <c r="R39" s="54"/>
      <c r="AC39" s="32"/>
    </row>
    <row r="40" spans="1:57" s="4" customFormat="1" x14ac:dyDescent="0.3">
      <c r="H40" s="36"/>
      <c r="I40" s="56" t="s">
        <v>58</v>
      </c>
      <c r="J40" s="57">
        <f>SUM(J36:J39)</f>
        <v>0</v>
      </c>
      <c r="K40" s="57">
        <f t="shared" ref="K40" si="33">SUM(K36:K39)</f>
        <v>1442618.31</v>
      </c>
      <c r="L40" s="57"/>
      <c r="M40" s="57"/>
      <c r="N40" s="57"/>
      <c r="O40" s="57"/>
      <c r="P40" s="57"/>
      <c r="Q40" s="57"/>
      <c r="R40" s="57"/>
      <c r="AC40" s="67"/>
    </row>
    <row r="41" spans="1:57" x14ac:dyDescent="0.3">
      <c r="I41" s="58"/>
      <c r="J41" s="47"/>
      <c r="K41" s="59"/>
      <c r="L41" s="47"/>
      <c r="M41" s="47"/>
      <c r="N41" s="47"/>
      <c r="O41" s="47"/>
      <c r="P41" s="47"/>
      <c r="Q41" s="47"/>
      <c r="R41" s="47"/>
      <c r="AC41" s="2"/>
      <c r="AH41" s="2"/>
    </row>
    <row r="42" spans="1:57" x14ac:dyDescent="0.3">
      <c r="I42" s="58"/>
      <c r="J42" s="47"/>
      <c r="K42" s="47"/>
      <c r="L42" s="54"/>
      <c r="M42" s="47"/>
      <c r="N42" s="47"/>
      <c r="O42" s="47"/>
      <c r="P42" s="47"/>
      <c r="Q42" s="47"/>
      <c r="R42" s="47"/>
    </row>
    <row r="43" spans="1:57" x14ac:dyDescent="0.3">
      <c r="I43" s="25"/>
    </row>
    <row r="59" spans="1:35" x14ac:dyDescent="0.3">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x14ac:dyDescent="0.3">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16002803.299999999</v>
      </c>
      <c r="AD60" s="2">
        <f>SUM($B61:AD61)</f>
        <v>16002803.299999999</v>
      </c>
      <c r="AE60" s="2">
        <f>SUM($B61:AE61)</f>
        <v>16002803.299999999</v>
      </c>
      <c r="AF60" s="2">
        <f>SUM($B61:AF61)</f>
        <v>16002803.299999999</v>
      </c>
      <c r="AG60" s="2">
        <f>SUM($B61:AG61)</f>
        <v>16002803.299999999</v>
      </c>
      <c r="AH60" s="2">
        <f>SUM($B61:AH61)</f>
        <v>16002803.299999999</v>
      </c>
      <c r="AI60" s="2"/>
    </row>
    <row r="61" spans="1:35" x14ac:dyDescent="0.3">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996353.1</v>
      </c>
      <c r="AD61" s="11">
        <v>0</v>
      </c>
      <c r="AE61" s="11">
        <v>0</v>
      </c>
      <c r="AF61" s="11">
        <v>0</v>
      </c>
      <c r="AG61" s="11">
        <v>0</v>
      </c>
      <c r="AH61" s="11">
        <v>0</v>
      </c>
    </row>
    <row r="62" spans="1:35" x14ac:dyDescent="0.3">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15368863.620000001</v>
      </c>
      <c r="AC62" s="17">
        <f>SUM($B63:AC63)</f>
        <v>15370128.080000002</v>
      </c>
      <c r="AD62" s="17">
        <f>SUM($B63:AD63)</f>
        <v>15370128.080000002</v>
      </c>
      <c r="AE62" s="17">
        <f>SUM($B63:AE63)</f>
        <v>15370128.080000002</v>
      </c>
      <c r="AF62" s="17">
        <f>SUM($B63:AF63)</f>
        <v>15370128.080000002</v>
      </c>
      <c r="AG62" s="17">
        <f>SUM($B63:AG63)</f>
        <v>15370128.080000002</v>
      </c>
      <c r="AH62" s="17">
        <f>SUM($B63:AH63)</f>
        <v>15370128.080000002</v>
      </c>
    </row>
    <row r="63" spans="1:35" x14ac:dyDescent="0.3">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72">
        <v>44736</v>
      </c>
      <c r="AC63" s="17">
        <v>1264.46</v>
      </c>
      <c r="AD63" s="17"/>
      <c r="AE63" s="17"/>
      <c r="AF63" s="17"/>
      <c r="AG63" s="17"/>
      <c r="AH63" s="17"/>
    </row>
    <row r="65" spans="1:34" s="35" customFormat="1" x14ac:dyDescent="0.3">
      <c r="A65" s="43" t="s">
        <v>49</v>
      </c>
      <c r="I65" s="43" t="s">
        <v>60</v>
      </c>
      <c r="J65" s="44">
        <v>41765</v>
      </c>
      <c r="K65" s="44">
        <v>2947.87</v>
      </c>
      <c r="L65" s="45">
        <v>-744.53</v>
      </c>
      <c r="M65" s="46">
        <v>0</v>
      </c>
      <c r="N65" s="45">
        <v>-2203.34</v>
      </c>
      <c r="O65" s="46"/>
      <c r="P65" s="46"/>
      <c r="Q65" s="46"/>
      <c r="R65" s="46"/>
    </row>
    <row r="66" spans="1:34" x14ac:dyDescent="0.3">
      <c r="I66" s="47" t="s">
        <v>61</v>
      </c>
      <c r="J66" s="48"/>
      <c r="K66" s="48">
        <v>1435248.01</v>
      </c>
      <c r="L66" s="48">
        <v>1552235.33</v>
      </c>
      <c r="M66" s="48">
        <v>1063965.04</v>
      </c>
      <c r="N66" s="49">
        <v>2797697.62</v>
      </c>
      <c r="O66" s="49">
        <v>833453.9</v>
      </c>
      <c r="P66" s="49">
        <v>1068421.24</v>
      </c>
      <c r="Q66" s="49">
        <v>130756.67</v>
      </c>
      <c r="R66" s="49">
        <v>739402.4</v>
      </c>
      <c r="AH66" s="2"/>
    </row>
    <row r="67" spans="1:34" x14ac:dyDescent="0.3">
      <c r="G67" s="2"/>
      <c r="H67" s="13"/>
      <c r="I67" s="47" t="s">
        <v>62</v>
      </c>
      <c r="J67" s="48"/>
      <c r="K67" s="48">
        <v>209025.97</v>
      </c>
      <c r="L67" s="48">
        <v>135163.18</v>
      </c>
      <c r="M67" s="48">
        <v>211341</v>
      </c>
      <c r="N67" s="49">
        <v>137086.68</v>
      </c>
      <c r="O67" s="49">
        <v>1837.5</v>
      </c>
      <c r="P67" s="49">
        <v>7458.08</v>
      </c>
      <c r="Q67" s="47"/>
      <c r="R67" s="49">
        <v>2809.67</v>
      </c>
    </row>
    <row r="68" spans="1:34" s="4" customFormat="1" x14ac:dyDescent="0.3">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3">
      <c r="I69" s="52"/>
      <c r="J69" s="47"/>
      <c r="K69" s="47"/>
      <c r="L69" s="47"/>
      <c r="M69" s="47"/>
      <c r="N69" s="47"/>
      <c r="O69" s="47"/>
      <c r="P69" s="47"/>
      <c r="Q69" s="47"/>
      <c r="R69" s="47"/>
    </row>
    <row r="70" spans="1:34" x14ac:dyDescent="0.3">
      <c r="I70" s="30"/>
    </row>
    <row r="71" spans="1:34" x14ac:dyDescent="0.3">
      <c r="H71" s="2"/>
    </row>
    <row r="72" spans="1:34" x14ac:dyDescent="0.3">
      <c r="AE72" s="2"/>
    </row>
    <row r="89" spans="1:34" x14ac:dyDescent="0.3">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x14ac:dyDescent="0.3">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52832738.170000002</v>
      </c>
      <c r="M90" s="2">
        <f>SUM($B$91:M91)</f>
        <v>69532788.170000002</v>
      </c>
      <c r="N90" s="2">
        <f>SUM($B$91:N91)</f>
        <v>88376707.770000011</v>
      </c>
      <c r="O90" s="2">
        <f>SUM($B$91:O91)</f>
        <v>98669559.30583334</v>
      </c>
      <c r="P90" s="2">
        <f>SUM($B$91:P91)</f>
        <v>108654002.84166667</v>
      </c>
      <c r="Q90" s="2">
        <f>SUM($B$91:Q91)</f>
        <v>118596854.3775</v>
      </c>
      <c r="R90" s="2">
        <f>SUM($B$91:R91)</f>
        <v>128539705.91333333</v>
      </c>
      <c r="S90" s="2">
        <f>SUM($B$91:S91)</f>
        <v>138482557.44916666</v>
      </c>
      <c r="T90" s="2">
        <f>SUM($B$91:T91)</f>
        <v>148425408.98499998</v>
      </c>
      <c r="U90" s="2">
        <f>SUM($B$91:U91)</f>
        <v>154959477.98499998</v>
      </c>
      <c r="V90" s="2">
        <f>SUM($B$91:V91)</f>
        <v>161493546.98499998</v>
      </c>
      <c r="W90" s="2">
        <f>SUM($B$91:W91)</f>
        <v>168027615.98499998</v>
      </c>
      <c r="X90" s="2">
        <f>SUM($B$91:X91)</f>
        <v>176561684.98499998</v>
      </c>
      <c r="Y90" s="2">
        <f>SUM($B$91:Y91)</f>
        <v>185095753.98499998</v>
      </c>
      <c r="Z90" s="2">
        <f>SUM($B$91:Z91)</f>
        <v>193629824.98499998</v>
      </c>
      <c r="AA90" s="2">
        <f>SUM($B$91:AA91)</f>
        <v>202163895.98499998</v>
      </c>
      <c r="AB90" s="2">
        <f>SUM($B$91:AB91)</f>
        <v>210724744.98499998</v>
      </c>
      <c r="AC90" s="2">
        <f>SUM($B$91:AC91)</f>
        <v>220175169.08499998</v>
      </c>
      <c r="AD90" s="2">
        <f>SUM($B$91:AD91)</f>
        <v>227629240.08499998</v>
      </c>
      <c r="AE90" s="2">
        <f>SUM($B$91:AE91)</f>
        <v>233083311.08499998</v>
      </c>
      <c r="AF90" s="2">
        <f>SUM($B$91:AF91)</f>
        <v>235083311.08499998</v>
      </c>
      <c r="AG90" s="2">
        <f>SUM($B$91:AG91)</f>
        <v>235878229.08499998</v>
      </c>
      <c r="AH90" s="2">
        <f>SUM($B$91:AH91)</f>
        <v>236635338.08499998</v>
      </c>
    </row>
    <row r="91" spans="1:34" x14ac:dyDescent="0.3">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15495414</v>
      </c>
      <c r="M91" s="12">
        <f t="shared" si="37"/>
        <v>16700050</v>
      </c>
      <c r="N91" s="12">
        <f t="shared" si="37"/>
        <v>18843919.600000001</v>
      </c>
      <c r="O91" s="12">
        <f t="shared" si="37"/>
        <v>10292851.535833335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9450424.0999999996</v>
      </c>
      <c r="AD91" s="12">
        <f t="shared" si="38"/>
        <v>7454071</v>
      </c>
      <c r="AE91" s="12">
        <f t="shared" si="38"/>
        <v>5454071</v>
      </c>
      <c r="AF91" s="12">
        <f t="shared" si="38"/>
        <v>2000000</v>
      </c>
      <c r="AG91" s="12">
        <f t="shared" si="38"/>
        <v>794918</v>
      </c>
      <c r="AH91" s="12">
        <f t="shared" si="38"/>
        <v>757109</v>
      </c>
    </row>
    <row r="92" spans="1:34" x14ac:dyDescent="0.3">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x14ac:dyDescent="0.3">
      <c r="A93" s="15" t="s">
        <v>48</v>
      </c>
      <c r="B93" s="13">
        <f t="shared" ref="B93:AA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76">
        <v>1257096</v>
      </c>
      <c r="AC93" s="12">
        <f t="shared" ref="AC93" si="41">SUM(AC63,AC34,AC6)</f>
        <v>2233635.61</v>
      </c>
      <c r="AD93" s="12"/>
      <c r="AE93" s="12"/>
      <c r="AF93" s="12"/>
      <c r="AG93" s="12"/>
      <c r="AH93" s="12"/>
    </row>
    <row r="95" spans="1:34" s="50" customFormat="1" x14ac:dyDescent="0.3">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3"/>
    <row r="97" spans="33:33" hidden="1" x14ac:dyDescent="0.3"/>
    <row r="103" spans="33:33" x14ac:dyDescent="0.3">
      <c r="AG103" s="2"/>
    </row>
  </sheetData>
  <pageMargins left="0.25" right="0.25" top="0.75" bottom="0.75" header="0.3" footer="0.3"/>
  <pageSetup paperSize="5"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view="pageBreakPreview" topLeftCell="A37" zoomScaleNormal="55" zoomScaleSheetLayoutView="100" workbookViewId="0">
      <selection activeCell="AC8" sqref="AC8"/>
    </sheetView>
  </sheetViews>
  <sheetFormatPr defaultRowHeight="14.4" x14ac:dyDescent="0.3"/>
  <cols>
    <col min="1" max="1" width="47" customWidth="1"/>
    <col min="2" max="2" width="17.88671875" hidden="1" customWidth="1"/>
    <col min="3" max="3" width="16.44140625" hidden="1" customWidth="1"/>
    <col min="4" max="5" width="15.44140625" hidden="1" customWidth="1"/>
    <col min="6" max="6" width="15.44140625" style="40" hidden="1" customWidth="1"/>
    <col min="7" max="7" width="16.44140625" style="40" hidden="1" customWidth="1"/>
    <col min="8" max="9" width="15.44140625" style="40" hidden="1" customWidth="1"/>
    <col min="10" max="10" width="15.44140625" style="37" hidden="1" customWidth="1"/>
    <col min="11" max="11" width="16.44140625" style="37" hidden="1" customWidth="1"/>
    <col min="12" max="14" width="15.44140625" style="37" hidden="1" customWidth="1"/>
    <col min="15" max="15" width="16.44140625" style="40" hidden="1" customWidth="1"/>
    <col min="16" max="16" width="15.44140625" hidden="1" customWidth="1"/>
    <col min="17" max="17" width="15.44140625" style="40" hidden="1" customWidth="1"/>
    <col min="18" max="18" width="15.44140625" hidden="1" customWidth="1"/>
    <col min="19" max="19" width="16.44140625" hidden="1" customWidth="1"/>
    <col min="20" max="22" width="15.44140625" hidden="1" customWidth="1"/>
    <col min="23" max="23" width="16.44140625" hidden="1" customWidth="1"/>
    <col min="24" max="26" width="15.44140625" hidden="1" customWidth="1"/>
    <col min="27" max="27" width="15.5546875" hidden="1" customWidth="1"/>
    <col min="28" max="28" width="7.88671875" bestFit="1" customWidth="1"/>
    <col min="29" max="29" width="6.88671875" bestFit="1" customWidth="1"/>
    <col min="30" max="32" width="7.88671875" bestFit="1" customWidth="1"/>
    <col min="33" max="33" width="6.88671875" bestFit="1" customWidth="1"/>
    <col min="34" max="34" width="7.88671875" bestFit="1" customWidth="1"/>
  </cols>
  <sheetData>
    <row r="3" spans="1:34" x14ac:dyDescent="0.3">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x14ac:dyDescent="0.3">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3">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v>0</v>
      </c>
      <c r="AD7" s="14"/>
      <c r="AE7" s="14"/>
      <c r="AF7" s="14"/>
      <c r="AG7" s="14"/>
      <c r="AH7" s="14"/>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0"/>
    </row>
    <row r="35" spans="1:34" x14ac:dyDescent="0.3">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x14ac:dyDescent="0.3">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3">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655</v>
      </c>
      <c r="AC38" s="24">
        <f t="shared" si="3"/>
        <v>655</v>
      </c>
      <c r="AD38" s="24">
        <f t="shared" si="3"/>
        <v>655</v>
      </c>
      <c r="AE38" s="24">
        <f t="shared" si="3"/>
        <v>655</v>
      </c>
      <c r="AF38" s="24">
        <f t="shared" si="3"/>
        <v>655</v>
      </c>
      <c r="AG38" s="24">
        <f t="shared" si="3"/>
        <v>655</v>
      </c>
      <c r="AH38" s="24">
        <f t="shared" si="3"/>
        <v>655</v>
      </c>
    </row>
    <row r="39" spans="1:34" x14ac:dyDescent="0.3">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v>85</v>
      </c>
      <c r="AC39" s="14">
        <v>0</v>
      </c>
      <c r="AD39" s="14"/>
      <c r="AE39" s="14"/>
      <c r="AF39" s="14"/>
      <c r="AG39" s="14"/>
      <c r="AH39" s="14"/>
    </row>
    <row r="40" spans="1:34" x14ac:dyDescent="0.3">
      <c r="A40" s="28" t="s">
        <v>72</v>
      </c>
      <c r="J40" s="40"/>
    </row>
    <row r="41" spans="1:34" x14ac:dyDescent="0.3">
      <c r="A41" s="28"/>
      <c r="J41" s="40"/>
    </row>
    <row r="42" spans="1:34" x14ac:dyDescent="0.3">
      <c r="A42" s="28"/>
      <c r="J42" s="40"/>
    </row>
    <row r="44" spans="1:34" x14ac:dyDescent="0.3">
      <c r="M44" s="38"/>
    </row>
    <row r="45" spans="1:34" x14ac:dyDescent="0.3">
      <c r="M45" s="38"/>
      <c r="N45" s="38"/>
    </row>
    <row r="68" spans="1:34" x14ac:dyDescent="0.3">
      <c r="A68" s="3" t="s">
        <v>73</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x14ac:dyDescent="0.3">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3">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3">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3">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v>0</v>
      </c>
      <c r="AD72" s="14"/>
      <c r="AE72" s="14"/>
      <c r="AF72" s="14"/>
      <c r="AG72" s="14"/>
      <c r="AH72" s="14"/>
    </row>
    <row r="73" spans="1:34" x14ac:dyDescent="0.3">
      <c r="J73" s="40"/>
      <c r="K73" s="40"/>
      <c r="L73" s="40"/>
      <c r="M73" s="40"/>
      <c r="N73" s="40"/>
      <c r="P73" s="40"/>
      <c r="R73" s="40"/>
    </row>
    <row r="74" spans="1:34" x14ac:dyDescent="0.3">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3">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c r="AC75" s="7">
        <v>0</v>
      </c>
      <c r="AD75" s="7"/>
      <c r="AE75" s="21"/>
      <c r="AF75" s="7"/>
      <c r="AG75" s="7"/>
      <c r="AH75" s="7"/>
    </row>
    <row r="76" spans="1:34" x14ac:dyDescent="0.3">
      <c r="A76" s="28" t="s">
        <v>80</v>
      </c>
    </row>
    <row r="77" spans="1:34" x14ac:dyDescent="0.3">
      <c r="A77" s="28"/>
    </row>
    <row r="78" spans="1:34" x14ac:dyDescent="0.3">
      <c r="A78" s="28"/>
    </row>
    <row r="79" spans="1:34" s="47" customFormat="1" x14ac:dyDescent="0.3">
      <c r="A79" s="64"/>
      <c r="B79" s="65"/>
      <c r="E79" s="66">
        <v>464</v>
      </c>
    </row>
    <row r="112" spans="3:23" x14ac:dyDescent="0.3">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 x14ac:dyDescent="0.3"/>
  <cols>
    <col min="1" max="1" width="11.6640625" customWidth="1"/>
  </cols>
  <sheetData>
    <row r="2" spans="1:6" x14ac:dyDescent="0.3">
      <c r="B2" t="s">
        <v>81</v>
      </c>
      <c r="C2" t="s">
        <v>82</v>
      </c>
      <c r="F2" t="s">
        <v>68</v>
      </c>
    </row>
    <row r="3" spans="1:6" x14ac:dyDescent="0.3">
      <c r="A3" t="s">
        <v>83</v>
      </c>
      <c r="B3">
        <v>95</v>
      </c>
      <c r="C3">
        <v>25</v>
      </c>
    </row>
    <row r="4" spans="1:6" x14ac:dyDescent="0.3">
      <c r="A4" t="s">
        <v>84</v>
      </c>
      <c r="B4">
        <v>424</v>
      </c>
      <c r="C4">
        <v>65</v>
      </c>
      <c r="F4">
        <v>4</v>
      </c>
    </row>
    <row r="5" spans="1:6" x14ac:dyDescent="0.3">
      <c r="A5" t="s">
        <v>85</v>
      </c>
      <c r="B5">
        <v>834</v>
      </c>
      <c r="C5">
        <v>216</v>
      </c>
      <c r="F5">
        <v>10</v>
      </c>
    </row>
    <row r="6" spans="1:6" x14ac:dyDescent="0.3">
      <c r="A6" t="s">
        <v>86</v>
      </c>
      <c r="B6">
        <v>105</v>
      </c>
      <c r="C6">
        <v>45</v>
      </c>
    </row>
    <row r="7" spans="1:6" x14ac:dyDescent="0.3">
      <c r="A7" t="s">
        <v>87</v>
      </c>
      <c r="B7">
        <v>125</v>
      </c>
    </row>
    <row r="8" spans="1:6" x14ac:dyDescent="0.3">
      <c r="A8" t="s">
        <v>88</v>
      </c>
      <c r="B8">
        <v>48</v>
      </c>
    </row>
    <row r="9" spans="1:6" x14ac:dyDescent="0.3">
      <c r="A9" t="s">
        <v>88</v>
      </c>
      <c r="B9">
        <v>10</v>
      </c>
    </row>
    <row r="10" spans="1:6" x14ac:dyDescent="0.3">
      <c r="B10">
        <f>SUM(B3:B9)</f>
        <v>1641</v>
      </c>
      <c r="C10">
        <f>SUM(C3:C9)</f>
        <v>351</v>
      </c>
      <c r="D10">
        <f>SUM(B10:C10)</f>
        <v>1992</v>
      </c>
    </row>
    <row r="12" spans="1:6" x14ac:dyDescent="0.3">
      <c r="A12" t="s">
        <v>89</v>
      </c>
      <c r="B12">
        <v>80</v>
      </c>
    </row>
    <row r="13" spans="1:6" x14ac:dyDescent="0.3">
      <c r="A13" t="s">
        <v>89</v>
      </c>
      <c r="B13">
        <v>48</v>
      </c>
    </row>
    <row r="14" spans="1:6" x14ac:dyDescent="0.3">
      <c r="B14">
        <f>SUM(B12:B13)</f>
        <v>128</v>
      </c>
    </row>
    <row r="16" spans="1:6" x14ac:dyDescent="0.3">
      <c r="A16" t="s">
        <v>90</v>
      </c>
      <c r="B16">
        <v>76</v>
      </c>
    </row>
    <row r="17" spans="1:2" x14ac:dyDescent="0.3">
      <c r="A17" t="s">
        <v>90</v>
      </c>
      <c r="B17">
        <v>202</v>
      </c>
    </row>
    <row r="18" spans="1:2" x14ac:dyDescent="0.3">
      <c r="A18" t="s">
        <v>90</v>
      </c>
      <c r="B18">
        <v>181</v>
      </c>
    </row>
    <row r="19" spans="1:2" x14ac:dyDescent="0.3">
      <c r="A19" t="s">
        <v>90</v>
      </c>
      <c r="B19">
        <v>5</v>
      </c>
    </row>
    <row r="20" spans="1:2" x14ac:dyDescent="0.3">
      <c r="B20">
        <f>SUM(B16:B19)</f>
        <v>464</v>
      </c>
    </row>
    <row r="22" spans="1:2" x14ac:dyDescent="0.3">
      <c r="A22" t="s">
        <v>91</v>
      </c>
      <c r="B22">
        <v>2231</v>
      </c>
    </row>
    <row r="23" spans="1:2" x14ac:dyDescent="0.3">
      <c r="A23" t="s">
        <v>91</v>
      </c>
      <c r="B23">
        <v>400</v>
      </c>
    </row>
    <row r="24" spans="1:2" x14ac:dyDescent="0.3">
      <c r="B24">
        <f>SUM(B22:B23)</f>
        <v>2631</v>
      </c>
    </row>
    <row r="26" spans="1:2" x14ac:dyDescent="0.3">
      <c r="A26" t="s">
        <v>92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5DE3DA-39A4-4354-8AF5-72F4959931EE}">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2.xml><?xml version="1.0" encoding="utf-8"?>
<ds:datastoreItem xmlns:ds="http://schemas.openxmlformats.org/officeDocument/2006/customXml" ds:itemID="{2B79FB68-24D0-4698-A6BF-3B9E795C9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2024-07-18T14:47:17Z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